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ysadj2017 Oct 6, 2017" sheetId="1" r:id="rId1"/>
    <sheet name="sysadj2017sectors cert 10-6-17" sheetId="2" r:id="rId2"/>
  </sheets>
  <externalReferences>
    <externalReference r:id="rId5"/>
  </externalReferences>
  <definedNames>
    <definedName name="_xlnm.Print_Area" localSheetId="0">'sysadj2017 Oct 6, 2017'!$A$8:$G$256</definedName>
    <definedName name="_xlnm.Print_Area" localSheetId="1">'sysadj2017sectors cert 10-6-17'!$A$6:$AJ$252</definedName>
    <definedName name="_xlnm.Print_Titles" localSheetId="0">'sysadj2017 Oct 6, 2017'!$1:$7</definedName>
    <definedName name="_xlnm.Print_Titles" localSheetId="1">'sysadj2017sectors cert 10-6-17'!$1:$5</definedName>
  </definedNames>
  <calcPr fullCalcOnLoad="1"/>
</workbook>
</file>

<file path=xl/sharedStrings.xml><?xml version="1.0" encoding="utf-8"?>
<sst xmlns="http://schemas.openxmlformats.org/spreadsheetml/2006/main" count="1159" uniqueCount="558">
  <si>
    <t xml:space="preserve">Nebraska Department of Revenue Property Assessment Division </t>
  </si>
  <si>
    <t>2017 School Adjusted Values by School System, for use in 2018-2019 state aid calculations</t>
  </si>
  <si>
    <r>
      <t xml:space="preserve">Certified to Dept. of Education October 6, 2017,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</si>
  <si>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</si>
  <si>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</si>
  <si>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</si>
  <si>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2017 Unadjusted</t>
  </si>
  <si>
    <t>Adjustment</t>
  </si>
  <si>
    <t>Amount of</t>
  </si>
  <si>
    <t>2017 Adjusted</t>
  </si>
  <si>
    <t>School System Name</t>
  </si>
  <si>
    <t>Code</t>
  </si>
  <si>
    <t>Class</t>
  </si>
  <si>
    <t>System Value</t>
  </si>
  <si>
    <t>Amount</t>
  </si>
  <si>
    <t>Unadjusted</t>
  </si>
  <si>
    <t>Learning Comm. Douglas &amp; Sarpy</t>
  </si>
  <si>
    <t>00-9000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</si>
  <si>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</si>
  <si>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</si>
  <si>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</si>
  <si>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</si>
  <si>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</si>
  <si>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</si>
  <si>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</si>
  <si>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</si>
  <si>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</si>
  <si>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</si>
  <si>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</si>
  <si>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</si>
  <si>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NEBR UNIFIED DIST 1</t>
  </si>
  <si>
    <t>02-2001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</si>
  <si>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</si>
  <si>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</si>
  <si>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</si>
  <si>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</si>
  <si>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</si>
  <si>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</si>
  <si>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</si>
  <si>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</si>
  <si>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</si>
  <si>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</si>
  <si>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</si>
  <si>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</si>
  <si>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</si>
  <si>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</si>
  <si>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</si>
  <si>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</si>
  <si>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BOYD COUNTY SCH 51</t>
  </si>
  <si>
    <t>08-0051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</si>
  <si>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</si>
  <si>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</si>
  <si>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</si>
  <si>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</si>
  <si>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</si>
  <si>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</si>
  <si>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</si>
  <si>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</si>
  <si>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</si>
  <si>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</si>
  <si>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</si>
  <si>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</si>
  <si>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</si>
  <si>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</si>
  <si>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</si>
  <si>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</si>
  <si>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</si>
  <si>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</si>
  <si>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</si>
  <si>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</si>
  <si>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</si>
  <si>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</si>
  <si>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</si>
  <si>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</si>
  <si>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</si>
  <si>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</si>
  <si>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</si>
  <si>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</si>
  <si>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</si>
  <si>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</si>
  <si>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</si>
  <si>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</si>
  <si>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</si>
  <si>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</si>
  <si>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</si>
  <si>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</si>
  <si>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</si>
  <si>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</si>
  <si>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</si>
  <si>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</si>
  <si>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</si>
  <si>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</si>
  <si>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</si>
  <si>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</si>
  <si>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</si>
  <si>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</si>
  <si>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</si>
  <si>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</si>
  <si>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</si>
  <si>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</si>
  <si>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</si>
  <si>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</si>
  <si>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</si>
  <si>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</si>
  <si>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</si>
  <si>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</si>
  <si>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</si>
  <si>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</si>
  <si>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</si>
  <si>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</si>
  <si>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</si>
  <si>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</si>
  <si>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</si>
  <si>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</si>
  <si>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</si>
  <si>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</si>
  <si>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</si>
  <si>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</si>
  <si>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</si>
  <si>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</si>
  <si>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</si>
  <si>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</si>
  <si>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</si>
  <si>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</si>
  <si>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</si>
  <si>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</si>
  <si>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</si>
  <si>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</si>
  <si>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</si>
  <si>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</si>
  <si>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</si>
  <si>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</si>
  <si>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</si>
  <si>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</si>
  <si>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</si>
  <si>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</si>
  <si>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</si>
  <si>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</si>
  <si>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</si>
  <si>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</si>
  <si>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</si>
  <si>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</si>
  <si>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</si>
  <si>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</si>
  <si>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</si>
  <si>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</si>
  <si>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</si>
  <si>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</si>
  <si>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</si>
  <si>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</si>
  <si>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</si>
  <si>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</si>
  <si>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</si>
  <si>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</si>
  <si>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</si>
  <si>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</si>
  <si>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</si>
  <si>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</si>
  <si>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</si>
  <si>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</si>
  <si>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</si>
  <si>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</si>
  <si>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</si>
  <si>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</si>
  <si>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</si>
  <si>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</si>
  <si>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</si>
  <si>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</si>
  <si>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</si>
  <si>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</si>
  <si>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</si>
  <si>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</si>
  <si>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</si>
  <si>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</si>
  <si>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</si>
  <si>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</si>
  <si>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</si>
  <si>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</si>
  <si>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</si>
  <si>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</si>
  <si>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</si>
  <si>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</si>
  <si>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</si>
  <si>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</si>
  <si>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</si>
  <si>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</si>
  <si>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</si>
  <si>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</si>
  <si>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</si>
  <si>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</si>
  <si>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</si>
  <si>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</si>
  <si>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</si>
  <si>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</si>
  <si>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</si>
  <si>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</si>
  <si>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</si>
  <si>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</si>
  <si>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</si>
  <si>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</si>
  <si>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</si>
  <si>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</si>
  <si>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</si>
  <si>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</si>
  <si>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</si>
  <si>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</si>
  <si>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</si>
  <si>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</si>
  <si>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</si>
  <si>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</si>
  <si>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</si>
  <si>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</si>
  <si>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</si>
  <si>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</si>
  <si>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</si>
  <si>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</si>
  <si>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</si>
  <si>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</si>
  <si>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</si>
  <si>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</si>
  <si>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</si>
  <si>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</si>
  <si>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</si>
  <si>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</si>
  <si>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</si>
  <si>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</si>
  <si>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</si>
  <si>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</si>
  <si>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</si>
  <si>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</si>
  <si>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</si>
  <si>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</si>
  <si>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</si>
  <si>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</si>
  <si>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</si>
  <si>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</si>
  <si>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</si>
  <si>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</si>
  <si>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</si>
  <si>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</si>
  <si>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</si>
  <si>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</si>
  <si>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</si>
  <si>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</si>
  <si>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</si>
  <si>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</si>
  <si>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</si>
  <si>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</si>
  <si>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</si>
  <si>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</si>
  <si>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EWING 29</t>
  </si>
  <si>
    <t>45-0029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</si>
  <si>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</si>
  <si>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</si>
  <si>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</si>
  <si>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</si>
  <si>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</si>
  <si>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</si>
  <si>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</si>
  <si>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</si>
  <si>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</si>
  <si>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</si>
  <si>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</si>
  <si>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</si>
  <si>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</si>
  <si>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</si>
  <si>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</si>
  <si>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</si>
  <si>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</si>
  <si>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</si>
  <si>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</si>
  <si>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</si>
  <si>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</si>
  <si>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</si>
  <si>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</si>
  <si>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</si>
  <si>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</si>
  <si>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</si>
  <si>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</si>
  <si>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</si>
  <si>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</si>
  <si>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</si>
  <si>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</si>
  <si>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</si>
  <si>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</si>
  <si>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</si>
  <si>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</si>
  <si>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</si>
  <si>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</si>
  <si>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</si>
  <si>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</si>
  <si>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</si>
  <si>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</si>
  <si>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</si>
  <si>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</si>
  <si>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</si>
  <si>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</si>
  <si>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</si>
  <si>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</si>
  <si>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</si>
  <si>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</si>
  <si>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</si>
  <si>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</si>
  <si>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</si>
  <si>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</si>
  <si>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</si>
  <si>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</si>
  <si>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</si>
  <si>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</si>
  <si>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</si>
  <si>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</si>
  <si>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</si>
  <si>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</si>
  <si>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</si>
  <si>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</si>
  <si>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</si>
  <si>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</si>
  <si>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</si>
  <si>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</si>
  <si>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</si>
  <si>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</si>
  <si>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</si>
  <si>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</si>
  <si>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</si>
  <si>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</si>
  <si>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</si>
  <si>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</si>
  <si>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</si>
  <si>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</si>
  <si>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</si>
  <si>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</si>
  <si>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</si>
  <si>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</si>
  <si>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</si>
  <si>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</si>
  <si>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</si>
  <si>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</si>
  <si>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</si>
  <si>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</si>
  <si>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</si>
  <si>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</si>
  <si>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</si>
  <si>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</si>
  <si>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</si>
  <si>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</si>
  <si>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</si>
  <si>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</si>
  <si>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</si>
  <si>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</si>
  <si>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</si>
  <si>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</si>
  <si>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</si>
  <si>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</si>
  <si>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</si>
  <si>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</si>
  <si>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</si>
  <si>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</si>
  <si>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</si>
  <si>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</si>
  <si>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</si>
  <si>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</si>
  <si>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</si>
  <si>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</si>
  <si>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</si>
  <si>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</si>
  <si>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</si>
  <si>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</si>
  <si>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</si>
  <si>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</si>
  <si>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</si>
  <si>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</si>
  <si>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</si>
  <si>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</si>
  <si>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</si>
  <si>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</si>
  <si>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</si>
  <si>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</si>
  <si>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</si>
  <si>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</si>
  <si>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</si>
  <si>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</si>
  <si>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</si>
  <si>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</si>
  <si>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</si>
  <si>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</si>
  <si>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</si>
  <si>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</si>
  <si>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</si>
  <si>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</si>
  <si>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</si>
  <si>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</si>
  <si>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</si>
  <si>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</si>
  <si>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</si>
  <si>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</si>
  <si>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</si>
  <si>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</si>
  <si>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</si>
  <si>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</si>
  <si>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</si>
  <si>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</si>
  <si>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</si>
  <si>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</si>
  <si>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</si>
  <si>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</si>
  <si>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</si>
  <si>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</si>
  <si>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</si>
  <si>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</si>
  <si>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</si>
  <si>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</si>
  <si>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</si>
  <si>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</si>
  <si>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</si>
  <si>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</si>
  <si>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</si>
  <si>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</si>
  <si>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</si>
  <si>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</si>
  <si>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</si>
  <si>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</si>
  <si>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</si>
  <si>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</si>
  <si>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</si>
  <si>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</si>
  <si>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</si>
  <si>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</si>
  <si>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</si>
  <si>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</si>
  <si>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</si>
  <si>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</si>
  <si>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</si>
  <si>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</si>
  <si>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</si>
  <si>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</si>
  <si>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</si>
  <si>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</si>
  <si>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</si>
  <si>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</si>
  <si>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</si>
  <si>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</si>
  <si>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</si>
  <si>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</si>
  <si>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</si>
  <si>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</si>
  <si>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</si>
  <si>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</si>
  <si>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</si>
  <si>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</si>
  <si>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</si>
  <si>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</si>
  <si>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</si>
  <si>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</si>
  <si>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</si>
  <si>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</si>
  <si>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</si>
  <si>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</si>
  <si>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</si>
  <si>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</si>
  <si>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</si>
  <si>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</si>
  <si>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</si>
  <si>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</si>
  <si>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</si>
  <si>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</si>
  <si>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</si>
  <si>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</si>
  <si>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</si>
  <si>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</si>
  <si>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</si>
  <si>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</si>
  <si>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</si>
  <si>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</si>
  <si>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</si>
  <si>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</si>
  <si>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</si>
  <si>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</si>
  <si>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</si>
  <si>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</si>
  <si>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</si>
  <si>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</si>
  <si>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</si>
  <si>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</si>
  <si>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</si>
  <si>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</si>
  <si>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</si>
  <si>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</si>
  <si>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</si>
  <si>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</si>
  <si>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</si>
  <si>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</si>
  <si>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</si>
  <si>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</si>
  <si>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</si>
  <si>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</si>
  <si>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</si>
  <si>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</si>
  <si>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</si>
  <si>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</si>
  <si>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</si>
  <si>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</si>
  <si>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</si>
  <si>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</si>
  <si>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</si>
  <si>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</si>
  <si>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</si>
  <si>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245 systems 2017-2018</t>
  </si>
  <si>
    <t>State Totals without duplication of value</t>
  </si>
  <si>
    <t>for member base schools of LearnComm.</t>
  </si>
  <si>
    <t>NE Dept. of Revenue, Property Assessment Division, Certification to Dept of Education</t>
  </si>
  <si>
    <t>Orange=sector %; Yellow=Adjustment Amount; Blue= Adjusted Value</t>
  </si>
  <si>
    <t>2017 School Adjusted Values BY SECTOR certified Oct 6, 2017 per Neb. Rev. Stat. 79-1016 (used in aid calc 2017-2018)</t>
  </si>
  <si>
    <t>prepared 10-6-2017</t>
  </si>
  <si>
    <t>2017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</si>
  <si>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</si>
  <si>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</si>
  <si>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</si>
  <si>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</si>
  <si>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</si>
  <si>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</si>
  <si>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</si>
  <si>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</si>
  <si>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</si>
  <si>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</si>
  <si>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</si>
  <si>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</si>
  <si>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</si>
  <si>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</si>
  <si>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</si>
  <si>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</si>
  <si>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</si>
  <si>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</si>
  <si>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</si>
  <si>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</si>
  <si>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</si>
  <si>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</si>
  <si>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</si>
  <si>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</si>
  <si>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</si>
  <si>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</si>
  <si>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</si>
  <si>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</si>
  <si>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</si>
  <si>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</si>
  <si>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</si>
  <si>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</si>
  <si>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</si>
  <si>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</si>
  <si>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</si>
  <si>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</si>
  <si>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L</t>
  </si>
  <si>
    <t>U</t>
  </si>
  <si>
    <t>State Totals 245 School Sys. 2017-2018</t>
  </si>
  <si>
    <t>State Totals w/o dup value Learn.Comm.</t>
  </si>
  <si>
    <t>ck adj amnt</t>
  </si>
  <si>
    <t>ck adjusted</t>
  </si>
  <si>
    <t>reck totadj</t>
  </si>
  <si>
    <t>reck totUNadjust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</si>
</sst>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0" fontId="18" fillId="0" borderId="0" xfId="52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/>
    </xf>
    <xf numFmtId="1" fontId="24" fillId="0" borderId="12" xfId="0" applyNumberFormat="1" applyFont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21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164" fontId="23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25" fillId="0" borderId="10" xfId="0" applyFont="1" applyBorder="1" applyAlignment="1">
      <alignment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0" fontId="24" fillId="32" borderId="10" xfId="0" applyFont="1" applyFill="1" applyBorder="1" applyAlignment="1">
      <alignment/>
    </xf>
    <xf numFmtId="1" fontId="24" fillId="32" borderId="14" xfId="0" applyNumberFormat="1" applyFont="1" applyFill="1" applyBorder="1" applyAlignment="1">
      <alignment horizontal="center"/>
    </xf>
    <xf numFmtId="1" fontId="24" fillId="32" borderId="15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/>
    </xf>
    <xf numFmtId="10" fontId="23" fillId="32" borderId="10" xfId="0" applyNumberFormat="1" applyFont="1" applyFill="1" applyBorder="1" applyAlignment="1">
      <alignment/>
    </xf>
    <xf numFmtId="0" fontId="24" fillId="32" borderId="16" xfId="0" applyFont="1" applyFill="1" applyBorder="1" applyAlignment="1">
      <alignment/>
    </xf>
    <xf numFmtId="1" fontId="24" fillId="32" borderId="17" xfId="0" applyNumberFormat="1" applyFont="1" applyFill="1" applyBorder="1" applyAlignment="1">
      <alignment horizontal="center"/>
    </xf>
    <xf numFmtId="1" fontId="24" fillId="32" borderId="18" xfId="0" applyNumberFormat="1" applyFont="1" applyFill="1" applyBorder="1" applyAlignment="1">
      <alignment horizontal="center"/>
    </xf>
    <xf numFmtId="3" fontId="18" fillId="32" borderId="16" xfId="0" applyNumberFormat="1" applyFont="1" applyFill="1" applyBorder="1" applyAlignment="1">
      <alignment/>
    </xf>
    <xf numFmtId="10" fontId="23" fillId="32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1" fontId="18" fillId="0" borderId="0" xfId="0" applyNumberFormat="1" applyFont="1" applyAlignment="1">
      <alignment horizontal="center"/>
    </xf>
    <xf numFmtId="1" fontId="18" fillId="33" borderId="0" xfId="0" applyNumberFormat="1" applyFont="1" applyFill="1" applyAlignment="1">
      <alignment horizontal="center"/>
    </xf>
    <xf numFmtId="1" fontId="18" fillId="34" borderId="0" xfId="0" applyNumberFormat="1" applyFont="1" applyFill="1" applyAlignment="1">
      <alignment horizontal="center"/>
    </xf>
    <xf numFmtId="1" fontId="26" fillId="35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36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left"/>
    </xf>
    <xf numFmtId="1" fontId="21" fillId="36" borderId="0" xfId="0" applyNumberFormat="1" applyFont="1" applyFill="1" applyAlignment="1">
      <alignment horizontal="center"/>
    </xf>
    <xf numFmtId="1" fontId="21" fillId="33" borderId="0" xfId="0" applyNumberFormat="1" applyFont="1" applyFill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/>
    </xf>
    <xf numFmtId="1" fontId="24" fillId="0" borderId="19" xfId="0" applyNumberFormat="1" applyFont="1" applyBorder="1" applyAlignment="1">
      <alignment horizontal="center"/>
    </xf>
    <xf numFmtId="1" fontId="21" fillId="36" borderId="19" xfId="0" applyNumberFormat="1" applyFont="1" applyFill="1" applyBorder="1" applyAlignment="1">
      <alignment horizontal="center"/>
    </xf>
    <xf numFmtId="1" fontId="18" fillId="33" borderId="19" xfId="0" applyNumberFormat="1" applyFont="1" applyFill="1" applyBorder="1" applyAlignment="1">
      <alignment horizontal="center"/>
    </xf>
    <xf numFmtId="1" fontId="18" fillId="34" borderId="19" xfId="0" applyNumberFormat="1" applyFont="1" applyFill="1" applyBorder="1" applyAlignment="1">
      <alignment horizontal="center"/>
    </xf>
    <xf numFmtId="1" fontId="26" fillId="35" borderId="19" xfId="0" applyNumberFormat="1" applyFont="1" applyFill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18" fillId="36" borderId="19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13" xfId="0" applyNumberFormat="1" applyFont="1" applyBorder="1" applyAlignment="1">
      <alignment/>
    </xf>
    <xf numFmtId="10" fontId="21" fillId="36" borderId="13" xfId="0" applyNumberFormat="1" applyFont="1" applyFill="1" applyBorder="1" applyAlignment="1">
      <alignment horizontal="right"/>
    </xf>
    <xf numFmtId="3" fontId="27" fillId="0" borderId="13" xfId="0" applyNumberFormat="1" applyFont="1" applyBorder="1" applyAlignment="1">
      <alignment/>
    </xf>
    <xf numFmtId="10" fontId="27" fillId="36" borderId="13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34" borderId="13" xfId="0" applyNumberFormat="1" applyFont="1" applyFill="1" applyBorder="1" applyAlignment="1">
      <alignment/>
    </xf>
    <xf numFmtId="10" fontId="23" fillId="35" borderId="13" xfId="0" applyNumberFormat="1" applyFont="1" applyFill="1" applyBorder="1" applyAlignment="1">
      <alignment/>
    </xf>
    <xf numFmtId="10" fontId="21" fillId="36" borderId="13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" fontId="27" fillId="0" borderId="13" xfId="0" applyNumberFormat="1" applyFont="1" applyFill="1" applyBorder="1" applyAlignment="1">
      <alignment/>
    </xf>
    <xf numFmtId="1" fontId="25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37" borderId="13" xfId="0" applyNumberFormat="1" applyFont="1" applyFill="1" applyBorder="1" applyAlignment="1">
      <alignment/>
    </xf>
    <xf numFmtId="3" fontId="25" fillId="34" borderId="13" xfId="0" applyNumberFormat="1" applyFont="1" applyFill="1" applyBorder="1" applyAlignment="1">
      <alignment/>
    </xf>
    <xf numFmtId="10" fontId="26" fillId="35" borderId="13" xfId="0" applyNumberFormat="1" applyFont="1" applyFill="1" applyBorder="1" applyAlignment="1">
      <alignment/>
    </xf>
    <xf numFmtId="3" fontId="25" fillId="33" borderId="13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 horizontal="center"/>
    </xf>
    <xf numFmtId="10" fontId="24" fillId="36" borderId="13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/>
    </xf>
    <xf numFmtId="10" fontId="25" fillId="36" borderId="13" xfId="0" applyNumberFormat="1" applyFont="1" applyFill="1" applyBorder="1" applyAlignment="1">
      <alignment/>
    </xf>
    <xf numFmtId="3" fontId="25" fillId="38" borderId="13" xfId="0" applyNumberFormat="1" applyFont="1" applyFill="1" applyBorder="1" applyAlignment="1">
      <alignment/>
    </xf>
    <xf numFmtId="10" fontId="24" fillId="36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story%20sysadj%201999%20to%202017%20SAV2017%20Cert%2010-6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totals SAV1994-2017"/>
      <sheetName val="sysadj2017 Oct 6, 2017"/>
      <sheetName val="sysadj2017sectors cert 10-6-17"/>
      <sheetName val="sysadj2016 Oct 7, 2016"/>
      <sheetName val="sysadj2016sectors cert 10-7-16"/>
      <sheetName val="sysadj2015 Oct 9, 2015"/>
      <sheetName val="sysadj15sectors cert 10-9-15"/>
      <sheetName val="sysadj2014 Oct 9, 2014"/>
      <sheetName val="sysadj14sectors cert 10-9-14"/>
      <sheetName val="sysadj2013 Oct 9, 2013"/>
      <sheetName val="sysadj13sectors cert 10-9-13"/>
      <sheetName val="sysadj2012 Oct 9, 2012"/>
      <sheetName val="sysadj12sectors cert 10-9-12"/>
      <sheetName val="stateSAV byproptype1998-2012"/>
      <sheetName val="sysadj2011 Oct 7, 2011"/>
      <sheetName val="sysadj11sectors cert 10-7-11"/>
      <sheetName val="sysadj2010 Oct 8, 2010"/>
      <sheetName val="sysadj10sectors cert 10-8-10"/>
      <sheetName val="sysadj2009 OCT 8, 2009"/>
      <sheetName val="sysadj09sectors cert 10-8-09"/>
      <sheetName val="sysadj08 OCT 9, 2008"/>
      <sheetName val="sysadj08sectors cert 10-9-08"/>
      <sheetName val="sysadj07 recert April 29, 2008"/>
      <sheetName val="sysadj07sectors recert 4-29-08"/>
      <sheetName val="sysadj07 recert Dec 17 2007"/>
      <sheetName val="sysadj07sectors recert12-17-07"/>
      <sheetName val="sysadj07 Oct 9 2007"/>
      <sheetName val="recert sysadj06 may 31 2007"/>
      <sheetName val="orig sysadj06 oct10, 2006"/>
      <sheetName val="LB126recert sysadj05 jan 5 2006"/>
      <sheetName val="recert sysadj2005 nov22,2005"/>
      <sheetName val="orig sysadj2005 oct7,2005"/>
      <sheetName val="sysadj2004 oct8,2004"/>
      <sheetName val="recertsav2003july04"/>
      <sheetName val="recertsav2003dec03"/>
      <sheetName val="origsav2003oct03"/>
      <sheetName val="2002sysadj"/>
      <sheetName val="2001sysadj"/>
      <sheetName val="2000sysadj"/>
      <sheetName val="1999sys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braskalegislature.gov/laws/statutes.php?statute=79-1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7109375" style="0" customWidth="1"/>
    <col min="2" max="2" width="9.140625" style="0" customWidth="1"/>
    <col min="3" max="3" width="5.421875" style="0" bestFit="1" customWidth="1"/>
    <col min="4" max="4" width="17.57421875" style="0" customWidth="1"/>
    <col min="5" max="5" width="14.421875" style="0" customWidth="1"/>
    <col min="6" max="6" width="12.57421875" style="0" customWidth="1"/>
    <col min="7" max="7" width="18.28125" style="0" customWidth="1"/>
    <col min="10" max="10" width="10.140625" style="0" bestFit="1" customWidth="1"/>
    <col min="12" max="12" width="13.28125" style="0" bestFit="1" customWidth="1"/>
    <col min="13" max="13" width="11.28125" style="0" bestFit="1" customWidth="1"/>
    <col min="14" max="14" width="13.421875" style="0" bestFit="1" customWidth="1"/>
    <col min="15" max="15" width="13.8515625" style="0" bestFit="1" customWidth="1"/>
    <col min="16" max="16" width="12.57421875" style="0" bestFit="1" customWidth="1"/>
    <col min="17" max="17" width="12.57421875" style="0" customWidth="1"/>
    <col min="18" max="18" width="13.7109375" style="0" bestFit="1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1" t="s">
        <v>1</v>
      </c>
      <c r="B2" s="1"/>
      <c r="C2" s="1"/>
      <c r="D2" s="2"/>
      <c r="E2" s="2"/>
      <c r="F2" s="2"/>
      <c r="G2" s="2"/>
    </row>
    <row r="3" spans="1:7" ht="12.75">
      <c r="A3" s="3" t="s">
        <v>2</v>
      </c>
      <c r="B3" s="1"/>
      <c r="C3" s="1"/>
      <c r="D3" s="2"/>
      <c r="E3" s="2"/>
      <c r="F3" s="2"/>
      <c r="G3" s="2"/>
    </row>
    <row r="4" spans="1:7" ht="12.75">
      <c r="A4" s="4"/>
      <c r="B4" s="1"/>
      <c r="C4" s="1"/>
      <c r="D4" s="2"/>
      <c r="E4" s="2"/>
      <c r="F4" s="2"/>
      <c r="G4" s="2"/>
    </row>
    <row r="5" spans="1:7" ht="12.75">
      <c r="A5" s="5"/>
      <c r="B5" s="6" t="s">
        <v>3</v>
      </c>
      <c r="C5" s="7"/>
      <c r="D5" s="8"/>
      <c r="E5" s="9"/>
      <c r="F5" s="10" t="s">
        <v>4</v>
      </c>
      <c r="G5" s="8"/>
    </row>
    <row r="6" spans="1:7" ht="12.75">
      <c r="A6" s="11"/>
      <c r="B6" s="12" t="s">
        <v>5</v>
      </c>
      <c r="C6" s="13"/>
      <c r="D6" s="14" t="s">
        <v>6</v>
      </c>
      <c r="E6" s="15" t="s">
        <v>7</v>
      </c>
      <c r="F6" s="16" t="s">
        <v>8</v>
      </c>
      <c r="G6" s="14" t="s">
        <v>9</v>
      </c>
    </row>
    <row r="7" spans="1:18" ht="12.75">
      <c r="A7" s="17" t="s">
        <v>10</v>
      </c>
      <c r="B7" s="18" t="s">
        <v>11</v>
      </c>
      <c r="C7" s="18" t="s">
        <v>12</v>
      </c>
      <c r="D7" s="19" t="s">
        <v>13</v>
      </c>
      <c r="E7" s="20" t="s">
        <v>14</v>
      </c>
      <c r="F7" s="21" t="s">
        <v>15</v>
      </c>
      <c r="G7" s="19" t="s">
        <v>13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ht="12.75">
      <c r="A8" s="23" t="s">
        <v>16</v>
      </c>
      <c r="B8" s="24" t="s">
        <v>17</v>
      </c>
      <c r="C8" s="24">
        <v>0</v>
      </c>
      <c r="D8" s="25">
        <v>56449390377</v>
      </c>
      <c r="E8" s="25">
        <v>1052429201</v>
      </c>
      <c r="F8" s="26">
        <f aca="true" t="shared" si="0" ref="F8:F71">+E8/D8</f>
        <v>0.01864376557428345</v>
      </c>
      <c r="G8" s="25">
        <v>57501819578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23" t="s">
        <v>18</v>
      </c>
      <c r="B9" s="24" t="s">
        <v>19</v>
      </c>
      <c r="C9" s="24">
        <v>3</v>
      </c>
      <c r="D9" s="25">
        <v>467621479</v>
      </c>
      <c r="E9" s="25">
        <v>-2442500</v>
      </c>
      <c r="F9" s="26">
        <f t="shared" si="0"/>
        <v>-0.005223241680906621</v>
      </c>
      <c r="G9" s="25">
        <v>465178979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23" t="s">
        <v>20</v>
      </c>
      <c r="B10" s="24" t="s">
        <v>21</v>
      </c>
      <c r="C10" s="24">
        <v>3</v>
      </c>
      <c r="D10" s="25">
        <v>1090709138</v>
      </c>
      <c r="E10" s="25">
        <v>29448783</v>
      </c>
      <c r="F10" s="26">
        <f t="shared" si="0"/>
        <v>0.026999666523377014</v>
      </c>
      <c r="G10" s="25">
        <v>1120157921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3" t="s">
        <v>22</v>
      </c>
      <c r="B11" s="24" t="s">
        <v>23</v>
      </c>
      <c r="C11" s="24">
        <v>3</v>
      </c>
      <c r="D11" s="25">
        <v>1783774546</v>
      </c>
      <c r="E11" s="25">
        <v>2314515</v>
      </c>
      <c r="F11" s="26">
        <f t="shared" si="0"/>
        <v>0.0012975378559976379</v>
      </c>
      <c r="G11" s="25">
        <v>1786089061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3" t="s">
        <v>24</v>
      </c>
      <c r="B12" s="24" t="s">
        <v>25</v>
      </c>
      <c r="C12" s="24">
        <v>3</v>
      </c>
      <c r="D12" s="25">
        <v>806440878</v>
      </c>
      <c r="E12" s="25">
        <v>-7468554</v>
      </c>
      <c r="F12" s="26">
        <f t="shared" si="0"/>
        <v>-0.009261130237497708</v>
      </c>
      <c r="G12" s="25">
        <v>798972324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3" t="s">
        <v>26</v>
      </c>
      <c r="B13" s="24" t="s">
        <v>27</v>
      </c>
      <c r="C13" s="24">
        <v>3</v>
      </c>
      <c r="D13" s="25">
        <v>556324850</v>
      </c>
      <c r="E13" s="25">
        <v>1768424</v>
      </c>
      <c r="F13" s="26">
        <f t="shared" si="0"/>
        <v>0.003178761473624628</v>
      </c>
      <c r="G13" s="25">
        <v>558093274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3" t="s">
        <v>28</v>
      </c>
      <c r="B14" s="24" t="s">
        <v>29</v>
      </c>
      <c r="C14" s="24">
        <v>3</v>
      </c>
      <c r="D14" s="25">
        <v>724932990</v>
      </c>
      <c r="E14" s="25">
        <v>2975551</v>
      </c>
      <c r="F14" s="26">
        <f t="shared" si="0"/>
        <v>0.0041045876529912095</v>
      </c>
      <c r="G14" s="25">
        <v>727908541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3" t="s">
        <v>30</v>
      </c>
      <c r="B15" s="24" t="s">
        <v>31</v>
      </c>
      <c r="C15" s="24">
        <v>3</v>
      </c>
      <c r="D15" s="25">
        <v>1115625675</v>
      </c>
      <c r="E15" s="25">
        <v>5970860</v>
      </c>
      <c r="F15" s="26">
        <f t="shared" si="0"/>
        <v>0.005352028134347123</v>
      </c>
      <c r="G15" s="25">
        <v>1121596535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3" t="s">
        <v>32</v>
      </c>
      <c r="B16" s="24" t="s">
        <v>33</v>
      </c>
      <c r="C16" s="24">
        <v>2</v>
      </c>
      <c r="D16" s="25">
        <v>237967837</v>
      </c>
      <c r="E16" s="25">
        <v>8809563</v>
      </c>
      <c r="F16" s="26">
        <f t="shared" si="0"/>
        <v>0.0370199734176682</v>
      </c>
      <c r="G16" s="25">
        <v>246777400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3" t="s">
        <v>34</v>
      </c>
      <c r="B17" s="24" t="s">
        <v>35</v>
      </c>
      <c r="C17" s="24">
        <v>3</v>
      </c>
      <c r="D17" s="25">
        <v>305462112</v>
      </c>
      <c r="E17" s="25">
        <v>3022305</v>
      </c>
      <c r="F17" s="26">
        <f t="shared" si="0"/>
        <v>0.009894205799244916</v>
      </c>
      <c r="G17" s="25">
        <v>308484417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3" t="s">
        <v>36</v>
      </c>
      <c r="B18" s="24" t="s">
        <v>37</v>
      </c>
      <c r="C18" s="24">
        <v>3</v>
      </c>
      <c r="D18" s="25">
        <v>417048678</v>
      </c>
      <c r="E18" s="25">
        <v>1615959</v>
      </c>
      <c r="F18" s="26">
        <f t="shared" si="0"/>
        <v>0.003874749124609382</v>
      </c>
      <c r="G18" s="25">
        <v>418664637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3" t="s">
        <v>38</v>
      </c>
      <c r="B19" s="24" t="s">
        <v>39</v>
      </c>
      <c r="C19" s="24">
        <v>3</v>
      </c>
      <c r="D19" s="25">
        <v>1451597801</v>
      </c>
      <c r="E19" s="25">
        <v>43038822</v>
      </c>
      <c r="F19" s="26">
        <f t="shared" si="0"/>
        <v>0.029649274730473362</v>
      </c>
      <c r="G19" s="25">
        <v>1494636623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3" t="s">
        <v>40</v>
      </c>
      <c r="B20" s="24" t="s">
        <v>41</v>
      </c>
      <c r="C20" s="24">
        <v>3</v>
      </c>
      <c r="D20" s="25">
        <v>469469761</v>
      </c>
      <c r="E20" s="25">
        <v>7951050</v>
      </c>
      <c r="F20" s="26">
        <f t="shared" si="0"/>
        <v>0.016936234578908266</v>
      </c>
      <c r="G20" s="25">
        <v>477420811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3" t="s">
        <v>42</v>
      </c>
      <c r="B21" s="24" t="s">
        <v>43</v>
      </c>
      <c r="C21" s="24">
        <v>3</v>
      </c>
      <c r="D21" s="25">
        <v>824071095</v>
      </c>
      <c r="E21" s="25">
        <v>30001794</v>
      </c>
      <c r="F21" s="26">
        <f t="shared" si="0"/>
        <v>0.03640680298342463</v>
      </c>
      <c r="G21" s="25">
        <v>854072889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3" t="s">
        <v>44</v>
      </c>
      <c r="B22" s="24" t="s">
        <v>45</v>
      </c>
      <c r="C22" s="24">
        <v>3</v>
      </c>
      <c r="D22" s="25">
        <v>1006362547</v>
      </c>
      <c r="E22" s="25">
        <v>17245011</v>
      </c>
      <c r="F22" s="26">
        <f t="shared" si="0"/>
        <v>0.01713598250591494</v>
      </c>
      <c r="G22" s="25">
        <v>1023607558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3" t="s">
        <v>46</v>
      </c>
      <c r="B23" s="24" t="s">
        <v>47</v>
      </c>
      <c r="C23" s="24">
        <v>3</v>
      </c>
      <c r="D23" s="25">
        <v>665157258</v>
      </c>
      <c r="E23" s="25">
        <v>18626324</v>
      </c>
      <c r="F23" s="26">
        <f t="shared" si="0"/>
        <v>0.02800288770208383</v>
      </c>
      <c r="G23" s="25">
        <v>683783582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3" t="s">
        <v>48</v>
      </c>
      <c r="B24" s="24" t="s">
        <v>49</v>
      </c>
      <c r="C24" s="24">
        <v>3</v>
      </c>
      <c r="D24" s="25">
        <v>670110394</v>
      </c>
      <c r="E24" s="25">
        <v>22754053</v>
      </c>
      <c r="F24" s="26">
        <f t="shared" si="0"/>
        <v>0.033955678353498275</v>
      </c>
      <c r="G24" s="25">
        <v>692864447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3" t="s">
        <v>50</v>
      </c>
      <c r="B25" s="24" t="s">
        <v>51</v>
      </c>
      <c r="C25" s="24">
        <v>3</v>
      </c>
      <c r="D25" s="25">
        <v>811667403</v>
      </c>
      <c r="E25" s="25">
        <v>16909524</v>
      </c>
      <c r="F25" s="26">
        <f t="shared" si="0"/>
        <v>0.0208330702175556</v>
      </c>
      <c r="G25" s="25">
        <v>828576927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3" t="s">
        <v>52</v>
      </c>
      <c r="B26" s="24" t="s">
        <v>53</v>
      </c>
      <c r="C26" s="24">
        <v>3</v>
      </c>
      <c r="D26" s="25">
        <v>621866831</v>
      </c>
      <c r="E26" s="25">
        <v>-5479781</v>
      </c>
      <c r="F26" s="26">
        <f t="shared" si="0"/>
        <v>-0.008811823893530671</v>
      </c>
      <c r="G26" s="25">
        <v>616387050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3" t="s">
        <v>54</v>
      </c>
      <c r="B27" s="24" t="s">
        <v>55</v>
      </c>
      <c r="C27" s="24">
        <v>3</v>
      </c>
      <c r="D27" s="25">
        <v>3672616270</v>
      </c>
      <c r="E27" s="25">
        <v>-3957088</v>
      </c>
      <c r="F27" s="26">
        <f t="shared" si="0"/>
        <v>-0.0010774575150482575</v>
      </c>
      <c r="G27" s="25">
        <v>3668659182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3" t="s">
        <v>56</v>
      </c>
      <c r="B28" s="24" t="s">
        <v>57</v>
      </c>
      <c r="C28" s="24">
        <v>3</v>
      </c>
      <c r="D28" s="25">
        <v>404805022</v>
      </c>
      <c r="E28" s="25">
        <v>2454478</v>
      </c>
      <c r="F28" s="26">
        <f t="shared" si="0"/>
        <v>0.006063358571673056</v>
      </c>
      <c r="G28" s="25">
        <v>407259500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3" t="s">
        <v>58</v>
      </c>
      <c r="B29" s="24" t="s">
        <v>59</v>
      </c>
      <c r="C29" s="24">
        <v>3</v>
      </c>
      <c r="D29" s="25">
        <v>377944094</v>
      </c>
      <c r="E29" s="25">
        <v>-2020468</v>
      </c>
      <c r="F29" s="26">
        <f t="shared" si="0"/>
        <v>-0.005345944101457503</v>
      </c>
      <c r="G29" s="25">
        <v>375923626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3" t="s">
        <v>60</v>
      </c>
      <c r="B30" s="24" t="s">
        <v>61</v>
      </c>
      <c r="C30" s="24">
        <v>3</v>
      </c>
      <c r="D30" s="25">
        <v>750400440</v>
      </c>
      <c r="E30" s="25">
        <v>-545129</v>
      </c>
      <c r="F30" s="26">
        <f t="shared" si="0"/>
        <v>-0.000726450800055501</v>
      </c>
      <c r="G30" s="25">
        <v>749855311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3" t="s">
        <v>62</v>
      </c>
      <c r="B31" s="24" t="s">
        <v>63</v>
      </c>
      <c r="C31" s="24">
        <v>3</v>
      </c>
      <c r="D31" s="25">
        <v>403833204</v>
      </c>
      <c r="E31" s="25">
        <v>-3830398</v>
      </c>
      <c r="F31" s="26">
        <f t="shared" si="0"/>
        <v>-0.009485099199520008</v>
      </c>
      <c r="G31" s="25">
        <v>400002806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3" t="s">
        <v>64</v>
      </c>
      <c r="B32" s="24" t="s">
        <v>65</v>
      </c>
      <c r="C32" s="24">
        <v>2</v>
      </c>
      <c r="D32" s="25">
        <v>374035799</v>
      </c>
      <c r="E32" s="25">
        <v>-3896088</v>
      </c>
      <c r="F32" s="26">
        <f t="shared" si="0"/>
        <v>-0.010416350548306742</v>
      </c>
      <c r="G32" s="25">
        <v>370139711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3" t="s">
        <v>66</v>
      </c>
      <c r="B33" s="24" t="s">
        <v>67</v>
      </c>
      <c r="C33" s="24">
        <v>3</v>
      </c>
      <c r="D33" s="25">
        <v>958319243</v>
      </c>
      <c r="E33" s="25">
        <v>-5849558</v>
      </c>
      <c r="F33" s="26">
        <f t="shared" si="0"/>
        <v>-0.006103976355194612</v>
      </c>
      <c r="G33" s="25">
        <v>952469685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3" t="s">
        <v>68</v>
      </c>
      <c r="B34" s="24" t="s">
        <v>69</v>
      </c>
      <c r="C34" s="24">
        <v>3</v>
      </c>
      <c r="D34" s="25">
        <v>605172912</v>
      </c>
      <c r="E34" s="25">
        <v>-5975648</v>
      </c>
      <c r="F34" s="26">
        <f t="shared" si="0"/>
        <v>-0.009874282013468573</v>
      </c>
      <c r="G34" s="25">
        <v>599197264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3" t="s">
        <v>70</v>
      </c>
      <c r="B35" s="24" t="s">
        <v>71</v>
      </c>
      <c r="C35" s="24">
        <v>3</v>
      </c>
      <c r="D35" s="25">
        <v>561138059</v>
      </c>
      <c r="E35" s="25">
        <v>-5208824</v>
      </c>
      <c r="F35" s="26">
        <f t="shared" si="0"/>
        <v>-0.009282606867341357</v>
      </c>
      <c r="G35" s="25">
        <v>555929235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3" t="s">
        <v>72</v>
      </c>
      <c r="B36" s="24" t="s">
        <v>73</v>
      </c>
      <c r="C36" s="24">
        <v>3</v>
      </c>
      <c r="D36" s="25">
        <v>1348812521</v>
      </c>
      <c r="E36" s="25">
        <v>33494182</v>
      </c>
      <c r="F36" s="26">
        <f t="shared" si="0"/>
        <v>0.024832348068038138</v>
      </c>
      <c r="G36" s="25">
        <v>1382306703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3" t="s">
        <v>74</v>
      </c>
      <c r="B37" s="24" t="s">
        <v>75</v>
      </c>
      <c r="C37" s="24">
        <v>3</v>
      </c>
      <c r="D37" s="25">
        <v>920207094</v>
      </c>
      <c r="E37" s="25">
        <v>23583928</v>
      </c>
      <c r="F37" s="26">
        <f t="shared" si="0"/>
        <v>0.02562893521879326</v>
      </c>
      <c r="G37" s="25">
        <v>943791022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3" t="s">
        <v>76</v>
      </c>
      <c r="B38" s="24" t="s">
        <v>77</v>
      </c>
      <c r="C38" s="24">
        <v>3</v>
      </c>
      <c r="D38" s="25">
        <v>718687815</v>
      </c>
      <c r="E38" s="25">
        <v>9889328</v>
      </c>
      <c r="F38" s="26">
        <f t="shared" si="0"/>
        <v>0.013760255556858161</v>
      </c>
      <c r="G38" s="25">
        <v>728577143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3" t="s">
        <v>78</v>
      </c>
      <c r="B39" s="24" t="s">
        <v>79</v>
      </c>
      <c r="C39" s="24">
        <v>3</v>
      </c>
      <c r="D39" s="25">
        <v>378606251</v>
      </c>
      <c r="E39" s="25">
        <v>4596044</v>
      </c>
      <c r="F39" s="26">
        <f t="shared" si="0"/>
        <v>0.012139376959203984</v>
      </c>
      <c r="G39" s="25">
        <v>383202295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3" t="s">
        <v>80</v>
      </c>
      <c r="B40" s="24" t="s">
        <v>81</v>
      </c>
      <c r="C40" s="24">
        <v>3</v>
      </c>
      <c r="D40" s="25">
        <v>526613437</v>
      </c>
      <c r="E40" s="25">
        <v>6320287</v>
      </c>
      <c r="F40" s="26">
        <f t="shared" si="0"/>
        <v>0.012001757942230403</v>
      </c>
      <c r="G40" s="25">
        <v>532933724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3" t="s">
        <v>82</v>
      </c>
      <c r="B41" s="24" t="s">
        <v>83</v>
      </c>
      <c r="C41" s="24">
        <v>3</v>
      </c>
      <c r="D41" s="25">
        <v>722187496</v>
      </c>
      <c r="E41" s="25">
        <v>11493999</v>
      </c>
      <c r="F41" s="26">
        <f t="shared" si="0"/>
        <v>0.015915533104162192</v>
      </c>
      <c r="G41" s="25">
        <v>733681495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3" t="s">
        <v>84</v>
      </c>
      <c r="B42" s="24" t="s">
        <v>85</v>
      </c>
      <c r="C42" s="24">
        <v>3</v>
      </c>
      <c r="D42" s="25">
        <v>459866668</v>
      </c>
      <c r="E42" s="25">
        <v>6375450</v>
      </c>
      <c r="F42" s="26">
        <f t="shared" si="0"/>
        <v>0.013863692334405067</v>
      </c>
      <c r="G42" s="25">
        <v>466242118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3" t="s">
        <v>86</v>
      </c>
      <c r="B43" s="24" t="s">
        <v>87</v>
      </c>
      <c r="C43" s="24">
        <v>3</v>
      </c>
      <c r="D43" s="25">
        <v>1187960672</v>
      </c>
      <c r="E43" s="25">
        <v>8092965</v>
      </c>
      <c r="F43" s="26">
        <f t="shared" si="0"/>
        <v>0.00681248562410322</v>
      </c>
      <c r="G43" s="25">
        <v>1196053637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3" t="s">
        <v>88</v>
      </c>
      <c r="B44" s="24" t="s">
        <v>89</v>
      </c>
      <c r="C44" s="24">
        <v>3</v>
      </c>
      <c r="D44" s="25">
        <v>728011817</v>
      </c>
      <c r="E44" s="25">
        <v>2583681</v>
      </c>
      <c r="F44" s="26">
        <f t="shared" si="0"/>
        <v>0.003548954755496778</v>
      </c>
      <c r="G44" s="25">
        <v>730595498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3" t="s">
        <v>90</v>
      </c>
      <c r="B45" s="24" t="s">
        <v>91</v>
      </c>
      <c r="C45" s="24">
        <v>3</v>
      </c>
      <c r="D45" s="25">
        <v>1032562255</v>
      </c>
      <c r="E45" s="25">
        <v>5274183</v>
      </c>
      <c r="F45" s="26">
        <f t="shared" si="0"/>
        <v>0.005107859574045731</v>
      </c>
      <c r="G45" s="25">
        <v>1037836438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3" t="s">
        <v>92</v>
      </c>
      <c r="B46" s="24" t="s">
        <v>93</v>
      </c>
      <c r="C46" s="24">
        <v>3</v>
      </c>
      <c r="D46" s="25">
        <v>182262678</v>
      </c>
      <c r="E46" s="25">
        <v>129804</v>
      </c>
      <c r="F46" s="26">
        <f t="shared" si="0"/>
        <v>0.0007121809106744278</v>
      </c>
      <c r="G46" s="25">
        <v>182392482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3" t="s">
        <v>94</v>
      </c>
      <c r="B47" s="24" t="s">
        <v>95</v>
      </c>
      <c r="C47" s="24">
        <v>3</v>
      </c>
      <c r="D47" s="25">
        <v>1416473819</v>
      </c>
      <c r="E47" s="25">
        <v>38533605</v>
      </c>
      <c r="F47" s="26">
        <f t="shared" si="0"/>
        <v>0.02720389497011946</v>
      </c>
      <c r="G47" s="25">
        <v>1455007424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3" t="s">
        <v>96</v>
      </c>
      <c r="B48" s="24" t="s">
        <v>97</v>
      </c>
      <c r="C48" s="24">
        <v>3</v>
      </c>
      <c r="D48" s="25">
        <v>441146470</v>
      </c>
      <c r="E48" s="25">
        <v>7858296</v>
      </c>
      <c r="F48" s="26">
        <f t="shared" si="0"/>
        <v>0.017813348931478474</v>
      </c>
      <c r="G48" s="25">
        <v>449004766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3" t="s">
        <v>98</v>
      </c>
      <c r="B49" s="24" t="s">
        <v>99</v>
      </c>
      <c r="C49" s="24">
        <v>3</v>
      </c>
      <c r="D49" s="25">
        <v>1289787870</v>
      </c>
      <c r="E49" s="25">
        <v>6733304</v>
      </c>
      <c r="F49" s="26">
        <f t="shared" si="0"/>
        <v>0.005220473968327831</v>
      </c>
      <c r="G49" s="25">
        <v>1296521174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3" t="s">
        <v>100</v>
      </c>
      <c r="B50" s="24" t="s">
        <v>101</v>
      </c>
      <c r="C50" s="24">
        <v>2</v>
      </c>
      <c r="D50" s="25">
        <v>188777471</v>
      </c>
      <c r="E50" s="25">
        <v>609986</v>
      </c>
      <c r="F50" s="26">
        <f t="shared" si="0"/>
        <v>0.0032312436265236333</v>
      </c>
      <c r="G50" s="25">
        <v>189387457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3" t="s">
        <v>102</v>
      </c>
      <c r="B51" s="24" t="s">
        <v>103</v>
      </c>
      <c r="C51" s="24">
        <v>3</v>
      </c>
      <c r="D51" s="25">
        <v>785127731</v>
      </c>
      <c r="E51" s="25">
        <v>-11548584</v>
      </c>
      <c r="F51" s="26">
        <f t="shared" si="0"/>
        <v>-0.014709178575683247</v>
      </c>
      <c r="G51" s="25">
        <v>773579147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3" t="s">
        <v>104</v>
      </c>
      <c r="B52" s="24" t="s">
        <v>105</v>
      </c>
      <c r="C52" s="24">
        <v>3</v>
      </c>
      <c r="D52" s="25">
        <v>480063354</v>
      </c>
      <c r="E52" s="25">
        <v>-11005709</v>
      </c>
      <c r="F52" s="26">
        <f t="shared" si="0"/>
        <v>-0.022925534532677535</v>
      </c>
      <c r="G52" s="25">
        <v>469057645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3" t="s">
        <v>106</v>
      </c>
      <c r="B53" s="24" t="s">
        <v>107</v>
      </c>
      <c r="C53" s="24">
        <v>3</v>
      </c>
      <c r="D53" s="25">
        <v>352767202</v>
      </c>
      <c r="E53" s="25">
        <v>-7893859</v>
      </c>
      <c r="F53" s="26">
        <f t="shared" si="0"/>
        <v>-0.022376964058013534</v>
      </c>
      <c r="G53" s="25">
        <v>344873343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3" t="s">
        <v>108</v>
      </c>
      <c r="B54" s="24" t="s">
        <v>109</v>
      </c>
      <c r="C54" s="24">
        <v>3</v>
      </c>
      <c r="D54" s="25">
        <v>832132328</v>
      </c>
      <c r="E54" s="25">
        <v>-15328881</v>
      </c>
      <c r="F54" s="26">
        <f t="shared" si="0"/>
        <v>-0.018421205959925163</v>
      </c>
      <c r="G54" s="25">
        <v>816803447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3" t="s">
        <v>110</v>
      </c>
      <c r="B55" s="24" t="s">
        <v>111</v>
      </c>
      <c r="C55" s="24">
        <v>3</v>
      </c>
      <c r="D55" s="25">
        <v>398273373</v>
      </c>
      <c r="E55" s="25">
        <v>-12648002</v>
      </c>
      <c r="F55" s="26">
        <f t="shared" si="0"/>
        <v>-0.031757086607946544</v>
      </c>
      <c r="G55" s="25">
        <v>385625371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3" t="s">
        <v>112</v>
      </c>
      <c r="B56" s="24" t="s">
        <v>113</v>
      </c>
      <c r="C56" s="24">
        <v>3</v>
      </c>
      <c r="D56" s="25">
        <v>468830424</v>
      </c>
      <c r="E56" s="25">
        <v>1266444</v>
      </c>
      <c r="F56" s="26">
        <f t="shared" si="0"/>
        <v>0.0027012837375076154</v>
      </c>
      <c r="G56" s="25">
        <v>470096868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3" t="s">
        <v>114</v>
      </c>
      <c r="B57" s="24" t="s">
        <v>115</v>
      </c>
      <c r="C57" s="24">
        <v>3</v>
      </c>
      <c r="D57" s="25">
        <v>406092875</v>
      </c>
      <c r="E57" s="25">
        <v>5446642</v>
      </c>
      <c r="F57" s="26">
        <f t="shared" si="0"/>
        <v>0.01341230623659674</v>
      </c>
      <c r="G57" s="25">
        <v>411539517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3" t="s">
        <v>116</v>
      </c>
      <c r="B58" s="24" t="s">
        <v>117</v>
      </c>
      <c r="C58" s="24">
        <v>3</v>
      </c>
      <c r="D58" s="25">
        <v>718502260</v>
      </c>
      <c r="E58" s="25">
        <v>1800819</v>
      </c>
      <c r="F58" s="26">
        <f t="shared" si="0"/>
        <v>0.0025063511978375684</v>
      </c>
      <c r="G58" s="25">
        <v>720303079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23" t="s">
        <v>118</v>
      </c>
      <c r="B59" s="24" t="s">
        <v>119</v>
      </c>
      <c r="C59" s="24">
        <v>3</v>
      </c>
      <c r="D59" s="25">
        <v>1377983581</v>
      </c>
      <c r="E59" s="25">
        <v>-920432</v>
      </c>
      <c r="F59" s="26">
        <f t="shared" si="0"/>
        <v>-0.0006679557091181335</v>
      </c>
      <c r="G59" s="25">
        <v>1377063149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>
      <c r="A60" s="23" t="s">
        <v>120</v>
      </c>
      <c r="B60" s="24" t="s">
        <v>121</v>
      </c>
      <c r="C60" s="24">
        <v>3</v>
      </c>
      <c r="D60" s="25">
        <v>1343340598</v>
      </c>
      <c r="E60" s="25">
        <v>18886358</v>
      </c>
      <c r="F60" s="26">
        <f t="shared" si="0"/>
        <v>0.014059247541627563</v>
      </c>
      <c r="G60" s="25">
        <v>1362226956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23" t="s">
        <v>122</v>
      </c>
      <c r="B61" s="24" t="s">
        <v>123</v>
      </c>
      <c r="C61" s="24">
        <v>3</v>
      </c>
      <c r="D61" s="25">
        <v>430767925</v>
      </c>
      <c r="E61" s="25">
        <v>3102101</v>
      </c>
      <c r="F61" s="26">
        <f t="shared" si="0"/>
        <v>0.0072013277218817996</v>
      </c>
      <c r="G61" s="25">
        <v>433870026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>
      <c r="A62" s="23" t="s">
        <v>124</v>
      </c>
      <c r="B62" s="24" t="s">
        <v>125</v>
      </c>
      <c r="C62" s="24">
        <v>3</v>
      </c>
      <c r="D62" s="25">
        <v>906951344</v>
      </c>
      <c r="E62" s="25">
        <v>17506002</v>
      </c>
      <c r="F62" s="26">
        <f t="shared" si="0"/>
        <v>0.01930202994439799</v>
      </c>
      <c r="G62" s="25">
        <v>924457346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3" t="s">
        <v>126</v>
      </c>
      <c r="B63" s="24" t="s">
        <v>127</v>
      </c>
      <c r="C63" s="24">
        <v>3</v>
      </c>
      <c r="D63" s="25">
        <v>680888584</v>
      </c>
      <c r="E63" s="25">
        <v>14918940</v>
      </c>
      <c r="F63" s="26">
        <f t="shared" si="0"/>
        <v>0.021910985659880002</v>
      </c>
      <c r="G63" s="25">
        <v>695807524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3" t="s">
        <v>128</v>
      </c>
      <c r="B64" s="24" t="s">
        <v>129</v>
      </c>
      <c r="C64" s="24">
        <v>3</v>
      </c>
      <c r="D64" s="25">
        <v>982677679</v>
      </c>
      <c r="E64" s="25">
        <v>15674623</v>
      </c>
      <c r="F64" s="26">
        <f t="shared" si="0"/>
        <v>0.01595093013199499</v>
      </c>
      <c r="G64" s="25">
        <v>998352302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3" t="s">
        <v>130</v>
      </c>
      <c r="B65" s="24" t="s">
        <v>131</v>
      </c>
      <c r="C65" s="24">
        <v>3</v>
      </c>
      <c r="D65" s="25">
        <v>408440769</v>
      </c>
      <c r="E65" s="25">
        <v>8983395</v>
      </c>
      <c r="F65" s="26">
        <f t="shared" si="0"/>
        <v>0.021994364132636328</v>
      </c>
      <c r="G65" s="25">
        <v>417424164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3" t="s">
        <v>132</v>
      </c>
      <c r="B66" s="24" t="s">
        <v>133</v>
      </c>
      <c r="C66" s="24">
        <v>3</v>
      </c>
      <c r="D66" s="25">
        <v>419620278</v>
      </c>
      <c r="E66" s="25">
        <v>10247822</v>
      </c>
      <c r="F66" s="26">
        <f t="shared" si="0"/>
        <v>0.024421655809493552</v>
      </c>
      <c r="G66" s="25">
        <v>429868100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3" t="s">
        <v>134</v>
      </c>
      <c r="B67" s="24" t="s">
        <v>135</v>
      </c>
      <c r="C67" s="24">
        <v>3</v>
      </c>
      <c r="D67" s="25">
        <v>460537662</v>
      </c>
      <c r="E67" s="25">
        <v>9134184</v>
      </c>
      <c r="F67" s="26">
        <f t="shared" si="0"/>
        <v>0.01983373946081309</v>
      </c>
      <c r="G67" s="25">
        <v>469671846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3" t="s">
        <v>136</v>
      </c>
      <c r="B68" s="24" t="s">
        <v>137</v>
      </c>
      <c r="C68" s="24">
        <v>3</v>
      </c>
      <c r="D68" s="25">
        <v>535069831</v>
      </c>
      <c r="E68" s="25">
        <v>12357097</v>
      </c>
      <c r="F68" s="26">
        <f t="shared" si="0"/>
        <v>0.02309436317294443</v>
      </c>
      <c r="G68" s="25">
        <v>547426928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3" t="s">
        <v>138</v>
      </c>
      <c r="B69" s="24" t="s">
        <v>139</v>
      </c>
      <c r="C69" s="24">
        <v>3</v>
      </c>
      <c r="D69" s="25">
        <v>905422384</v>
      </c>
      <c r="E69" s="25">
        <v>9886090</v>
      </c>
      <c r="F69" s="26">
        <f t="shared" si="0"/>
        <v>0.0109187603208184</v>
      </c>
      <c r="G69" s="25">
        <v>915308474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3" t="s">
        <v>140</v>
      </c>
      <c r="B70" s="24" t="s">
        <v>141</v>
      </c>
      <c r="C70" s="24">
        <v>3</v>
      </c>
      <c r="D70" s="25">
        <v>407780748</v>
      </c>
      <c r="E70" s="25">
        <v>-1324984</v>
      </c>
      <c r="F70" s="26">
        <f t="shared" si="0"/>
        <v>-0.0032492558967006455</v>
      </c>
      <c r="G70" s="25">
        <v>406455764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3" t="s">
        <v>142</v>
      </c>
      <c r="B71" s="24" t="s">
        <v>143</v>
      </c>
      <c r="C71" s="24">
        <v>3</v>
      </c>
      <c r="D71" s="25">
        <v>542756690</v>
      </c>
      <c r="E71" s="25">
        <v>-5539601</v>
      </c>
      <c r="F71" s="26">
        <f t="shared" si="0"/>
        <v>-0.01020641680160589</v>
      </c>
      <c r="G71" s="25">
        <v>537217089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3" t="s">
        <v>144</v>
      </c>
      <c r="B72" s="24" t="s">
        <v>145</v>
      </c>
      <c r="C72" s="24">
        <v>3</v>
      </c>
      <c r="D72" s="25">
        <v>234404647</v>
      </c>
      <c r="E72" s="25">
        <v>692538</v>
      </c>
      <c r="F72" s="26">
        <f aca="true" t="shared" si="1" ref="F72:F135">+E72/D72</f>
        <v>0.0029544550795530945</v>
      </c>
      <c r="G72" s="25">
        <v>235097185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3" t="s">
        <v>146</v>
      </c>
      <c r="B73" s="24" t="s">
        <v>147</v>
      </c>
      <c r="C73" s="24">
        <v>3</v>
      </c>
      <c r="D73" s="25">
        <v>1093397583</v>
      </c>
      <c r="E73" s="25">
        <v>9922740</v>
      </c>
      <c r="F73" s="26">
        <f t="shared" si="1"/>
        <v>0.009075143529012173</v>
      </c>
      <c r="G73" s="25">
        <v>1103320323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3" t="s">
        <v>148</v>
      </c>
      <c r="B74" s="24" t="s">
        <v>149</v>
      </c>
      <c r="C74" s="24">
        <v>3</v>
      </c>
      <c r="D74" s="25">
        <v>342606977</v>
      </c>
      <c r="E74" s="25">
        <v>6266522</v>
      </c>
      <c r="F74" s="26">
        <f t="shared" si="1"/>
        <v>0.018290701651414415</v>
      </c>
      <c r="G74" s="25">
        <v>348873499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3" t="s">
        <v>150</v>
      </c>
      <c r="B75" s="24" t="s">
        <v>151</v>
      </c>
      <c r="C75" s="24">
        <v>3</v>
      </c>
      <c r="D75" s="25">
        <v>844899606</v>
      </c>
      <c r="E75" s="25">
        <v>11210218</v>
      </c>
      <c r="F75" s="26">
        <f t="shared" si="1"/>
        <v>0.013268106554188641</v>
      </c>
      <c r="G75" s="25">
        <v>856109824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3" t="s">
        <v>152</v>
      </c>
      <c r="B76" s="24" t="s">
        <v>153</v>
      </c>
      <c r="C76" s="24">
        <v>3</v>
      </c>
      <c r="D76" s="25">
        <v>881955931</v>
      </c>
      <c r="E76" s="25">
        <v>11676627</v>
      </c>
      <c r="F76" s="26">
        <f t="shared" si="1"/>
        <v>0.013239467630497742</v>
      </c>
      <c r="G76" s="25">
        <v>893632558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3" t="s">
        <v>154</v>
      </c>
      <c r="B77" s="24" t="s">
        <v>155</v>
      </c>
      <c r="C77" s="24">
        <v>3</v>
      </c>
      <c r="D77" s="25">
        <v>412876121</v>
      </c>
      <c r="E77" s="25">
        <v>6406193</v>
      </c>
      <c r="F77" s="26">
        <f t="shared" si="1"/>
        <v>0.015516017212339582</v>
      </c>
      <c r="G77" s="25">
        <v>419282314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3" t="s">
        <v>156</v>
      </c>
      <c r="B78" s="24" t="s">
        <v>157</v>
      </c>
      <c r="C78" s="24">
        <v>3</v>
      </c>
      <c r="D78" s="25">
        <v>498969202</v>
      </c>
      <c r="E78" s="25">
        <v>-2030640</v>
      </c>
      <c r="F78" s="26">
        <f t="shared" si="1"/>
        <v>-0.0040696700154251204</v>
      </c>
      <c r="G78" s="25">
        <v>496938562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3" t="s">
        <v>158</v>
      </c>
      <c r="B79" s="24" t="s">
        <v>159</v>
      </c>
      <c r="C79" s="24">
        <v>3</v>
      </c>
      <c r="D79" s="25">
        <v>460939342</v>
      </c>
      <c r="E79" s="25">
        <v>3497613</v>
      </c>
      <c r="F79" s="26">
        <f t="shared" si="1"/>
        <v>0.007588011439474828</v>
      </c>
      <c r="G79" s="25">
        <v>464436955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3" t="s">
        <v>160</v>
      </c>
      <c r="B80" s="24" t="s">
        <v>161</v>
      </c>
      <c r="C80" s="24">
        <v>3</v>
      </c>
      <c r="D80" s="25">
        <v>411647037</v>
      </c>
      <c r="E80" s="25">
        <v>4869282</v>
      </c>
      <c r="F80" s="26">
        <f t="shared" si="1"/>
        <v>0.011828779421045607</v>
      </c>
      <c r="G80" s="25">
        <v>416516319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3" t="s">
        <v>162</v>
      </c>
      <c r="B81" s="24" t="s">
        <v>163</v>
      </c>
      <c r="C81" s="24">
        <v>3</v>
      </c>
      <c r="D81" s="25">
        <v>337517599</v>
      </c>
      <c r="E81" s="25">
        <v>7690973</v>
      </c>
      <c r="F81" s="26">
        <f t="shared" si="1"/>
        <v>0.02278687992207482</v>
      </c>
      <c r="G81" s="25">
        <v>345208572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3" t="s">
        <v>164</v>
      </c>
      <c r="B82" s="24" t="s">
        <v>165</v>
      </c>
      <c r="C82" s="24">
        <v>3</v>
      </c>
      <c r="D82" s="25">
        <v>480842599</v>
      </c>
      <c r="E82" s="25">
        <v>1133302</v>
      </c>
      <c r="F82" s="26">
        <f t="shared" si="1"/>
        <v>0.002356908481812777</v>
      </c>
      <c r="G82" s="25">
        <v>481975901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3" t="s">
        <v>166</v>
      </c>
      <c r="B83" s="24" t="s">
        <v>167</v>
      </c>
      <c r="C83" s="24">
        <v>3</v>
      </c>
      <c r="D83" s="25">
        <v>2182240131</v>
      </c>
      <c r="E83" s="25">
        <v>55407274</v>
      </c>
      <c r="F83" s="26">
        <f t="shared" si="1"/>
        <v>0.0253900903080771</v>
      </c>
      <c r="G83" s="25">
        <v>2237647405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3" t="s">
        <v>168</v>
      </c>
      <c r="B84" s="24" t="s">
        <v>169</v>
      </c>
      <c r="C84" s="24">
        <v>3</v>
      </c>
      <c r="D84" s="25">
        <v>478163751</v>
      </c>
      <c r="E84" s="25">
        <v>-6834269</v>
      </c>
      <c r="F84" s="26">
        <f t="shared" si="1"/>
        <v>-0.014292737552161289</v>
      </c>
      <c r="G84" s="25">
        <v>471329482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3" t="s">
        <v>170</v>
      </c>
      <c r="B85" s="24" t="s">
        <v>171</v>
      </c>
      <c r="C85" s="24">
        <v>3</v>
      </c>
      <c r="D85" s="25">
        <v>864857710</v>
      </c>
      <c r="E85" s="25">
        <v>-5865547</v>
      </c>
      <c r="F85" s="26">
        <f t="shared" si="1"/>
        <v>-0.006782094825748851</v>
      </c>
      <c r="G85" s="25">
        <v>858992163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3" t="s">
        <v>172</v>
      </c>
      <c r="B86" s="24" t="s">
        <v>173</v>
      </c>
      <c r="C86" s="24">
        <v>3</v>
      </c>
      <c r="D86" s="25">
        <v>1078752730</v>
      </c>
      <c r="E86" s="25">
        <v>636197</v>
      </c>
      <c r="F86" s="26">
        <f t="shared" si="1"/>
        <v>0.0005897523893172442</v>
      </c>
      <c r="G86" s="25">
        <v>1079388927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3" t="s">
        <v>174</v>
      </c>
      <c r="B87" s="24" t="s">
        <v>175</v>
      </c>
      <c r="C87" s="24">
        <v>5</v>
      </c>
      <c r="D87" s="25">
        <v>21028142224</v>
      </c>
      <c r="E87" s="25">
        <v>465020458</v>
      </c>
      <c r="F87" s="26">
        <f t="shared" si="1"/>
        <v>0.022114195968736566</v>
      </c>
      <c r="G87" s="25">
        <v>21493162682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3" t="s">
        <v>176</v>
      </c>
      <c r="B88" s="24" t="s">
        <v>177</v>
      </c>
      <c r="C88" s="24">
        <v>3</v>
      </c>
      <c r="D88" s="25">
        <v>5726527975</v>
      </c>
      <c r="E88" s="25">
        <v>149148623</v>
      </c>
      <c r="F88" s="26">
        <f t="shared" si="1"/>
        <v>0.0260452098812981</v>
      </c>
      <c r="G88" s="25">
        <v>5875676598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3" t="s">
        <v>178</v>
      </c>
      <c r="B89" s="24" t="s">
        <v>179</v>
      </c>
      <c r="C89" s="24">
        <v>3</v>
      </c>
      <c r="D89" s="25">
        <v>979410705</v>
      </c>
      <c r="E89" s="25">
        <v>23476341</v>
      </c>
      <c r="F89" s="26">
        <f t="shared" si="1"/>
        <v>0.023969863592618174</v>
      </c>
      <c r="G89" s="25">
        <v>1002887046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3" t="s">
        <v>180</v>
      </c>
      <c r="B90" s="24" t="s">
        <v>181</v>
      </c>
      <c r="C90" s="24">
        <v>3</v>
      </c>
      <c r="D90" s="25">
        <v>10324715328</v>
      </c>
      <c r="E90" s="25">
        <v>223722009</v>
      </c>
      <c r="F90" s="26">
        <f t="shared" si="1"/>
        <v>0.021668588614087936</v>
      </c>
      <c r="G90" s="25">
        <v>10548437337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3" t="s">
        <v>182</v>
      </c>
      <c r="B91" s="24" t="s">
        <v>183</v>
      </c>
      <c r="C91" s="24">
        <v>3</v>
      </c>
      <c r="D91" s="25">
        <v>1612439630</v>
      </c>
      <c r="E91" s="25">
        <v>27871809</v>
      </c>
      <c r="F91" s="26">
        <f t="shared" si="1"/>
        <v>0.017285489938001587</v>
      </c>
      <c r="G91" s="25">
        <v>1640311439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23" t="s">
        <v>184</v>
      </c>
      <c r="B92" s="24" t="s">
        <v>185</v>
      </c>
      <c r="C92" s="24">
        <v>3</v>
      </c>
      <c r="D92" s="25">
        <v>1189809095</v>
      </c>
      <c r="E92" s="25">
        <v>34985207</v>
      </c>
      <c r="F92" s="26">
        <f t="shared" si="1"/>
        <v>0.02940405073975334</v>
      </c>
      <c r="G92" s="25">
        <v>1224794302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>
      <c r="A93" s="23" t="s">
        <v>186</v>
      </c>
      <c r="B93" s="24" t="s">
        <v>187</v>
      </c>
      <c r="C93" s="24">
        <v>3</v>
      </c>
      <c r="D93" s="25">
        <v>3523232610</v>
      </c>
      <c r="E93" s="25">
        <v>78405292</v>
      </c>
      <c r="F93" s="26">
        <f t="shared" si="1"/>
        <v>0.02225379379648737</v>
      </c>
      <c r="G93" s="25">
        <v>3601637902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>
      <c r="A94" s="23" t="s">
        <v>188</v>
      </c>
      <c r="B94" s="24" t="s">
        <v>189</v>
      </c>
      <c r="C94" s="24">
        <v>3</v>
      </c>
      <c r="D94" s="25">
        <v>1016432676</v>
      </c>
      <c r="E94" s="25">
        <v>1167327</v>
      </c>
      <c r="F94" s="26">
        <f t="shared" si="1"/>
        <v>0.00114845481413862</v>
      </c>
      <c r="G94" s="25">
        <v>1017600003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>
      <c r="A95" s="23" t="s">
        <v>190</v>
      </c>
      <c r="B95" s="24" t="s">
        <v>191</v>
      </c>
      <c r="C95" s="24">
        <v>3</v>
      </c>
      <c r="D95" s="25">
        <v>737390077</v>
      </c>
      <c r="E95" s="25">
        <v>4062484</v>
      </c>
      <c r="F95" s="26">
        <f t="shared" si="1"/>
        <v>0.005509274028378334</v>
      </c>
      <c r="G95" s="25">
        <v>741452561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>
      <c r="A96" s="23" t="s">
        <v>192</v>
      </c>
      <c r="B96" s="24" t="s">
        <v>193</v>
      </c>
      <c r="C96" s="24">
        <v>3</v>
      </c>
      <c r="D96" s="25">
        <v>1191039250</v>
      </c>
      <c r="E96" s="25">
        <v>8634538</v>
      </c>
      <c r="F96" s="26">
        <f t="shared" si="1"/>
        <v>0.007249583084688435</v>
      </c>
      <c r="G96" s="25">
        <v>1199673788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>
      <c r="A97" s="23" t="s">
        <v>194</v>
      </c>
      <c r="B97" s="24" t="s">
        <v>195</v>
      </c>
      <c r="C97" s="24">
        <v>3</v>
      </c>
      <c r="D97" s="25">
        <v>552709152</v>
      </c>
      <c r="E97" s="25">
        <v>1348277</v>
      </c>
      <c r="F97" s="26">
        <f t="shared" si="1"/>
        <v>0.0024393969144914755</v>
      </c>
      <c r="G97" s="25">
        <v>554057429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>
      <c r="A98" s="23" t="s">
        <v>196</v>
      </c>
      <c r="B98" s="24" t="s">
        <v>197</v>
      </c>
      <c r="C98" s="24">
        <v>3</v>
      </c>
      <c r="D98" s="25">
        <v>466634557</v>
      </c>
      <c r="E98" s="25">
        <v>-590102</v>
      </c>
      <c r="F98" s="26">
        <f t="shared" si="1"/>
        <v>-0.0012645912977250846</v>
      </c>
      <c r="G98" s="25">
        <v>466044455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>
      <c r="A99" s="23" t="s">
        <v>198</v>
      </c>
      <c r="B99" s="24" t="s">
        <v>199</v>
      </c>
      <c r="C99" s="24">
        <v>3</v>
      </c>
      <c r="D99" s="25">
        <v>366680902</v>
      </c>
      <c r="E99" s="25">
        <v>-1000562</v>
      </c>
      <c r="F99" s="26">
        <f t="shared" si="1"/>
        <v>-0.00272869951650768</v>
      </c>
      <c r="G99" s="25">
        <v>365680340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>
      <c r="A100" s="23" t="s">
        <v>200</v>
      </c>
      <c r="B100" s="24" t="s">
        <v>201</v>
      </c>
      <c r="C100" s="24">
        <v>3</v>
      </c>
      <c r="D100" s="25">
        <v>453033048</v>
      </c>
      <c r="E100" s="25">
        <v>-3069615</v>
      </c>
      <c r="F100" s="26">
        <f t="shared" si="1"/>
        <v>-0.006775697741150222</v>
      </c>
      <c r="G100" s="25">
        <v>449963433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>
      <c r="A101" s="23" t="s">
        <v>202</v>
      </c>
      <c r="B101" s="24" t="s">
        <v>203</v>
      </c>
      <c r="C101" s="24">
        <v>3</v>
      </c>
      <c r="D101" s="25">
        <v>300230399</v>
      </c>
      <c r="E101" s="25">
        <v>-4399215</v>
      </c>
      <c r="F101" s="26">
        <f t="shared" si="1"/>
        <v>-0.014652796700976306</v>
      </c>
      <c r="G101" s="25">
        <v>295831184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>
      <c r="A102" s="23" t="s">
        <v>204</v>
      </c>
      <c r="B102" s="24" t="s">
        <v>205</v>
      </c>
      <c r="C102" s="24">
        <v>3</v>
      </c>
      <c r="D102" s="25">
        <v>504571420</v>
      </c>
      <c r="E102" s="25">
        <v>2120623</v>
      </c>
      <c r="F102" s="26">
        <f t="shared" si="1"/>
        <v>0.004202820286571126</v>
      </c>
      <c r="G102" s="25">
        <v>506692043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>
      <c r="A103" s="23" t="s">
        <v>206</v>
      </c>
      <c r="B103" s="24" t="s">
        <v>207</v>
      </c>
      <c r="C103" s="24">
        <v>3</v>
      </c>
      <c r="D103" s="25">
        <v>352126134</v>
      </c>
      <c r="E103" s="25">
        <v>-2536808</v>
      </c>
      <c r="F103" s="26">
        <f t="shared" si="1"/>
        <v>-0.007204259369172525</v>
      </c>
      <c r="G103" s="25">
        <v>349589326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>
      <c r="A104" s="23" t="s">
        <v>208</v>
      </c>
      <c r="B104" s="24" t="s">
        <v>209</v>
      </c>
      <c r="C104" s="24">
        <v>3</v>
      </c>
      <c r="D104" s="25">
        <v>835867742</v>
      </c>
      <c r="E104" s="25">
        <v>13990867</v>
      </c>
      <c r="F104" s="26">
        <f t="shared" si="1"/>
        <v>0.016738134871102612</v>
      </c>
      <c r="G104" s="25">
        <v>849858609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>
      <c r="A105" s="23" t="s">
        <v>210</v>
      </c>
      <c r="B105" s="24" t="s">
        <v>211</v>
      </c>
      <c r="C105" s="24">
        <v>3</v>
      </c>
      <c r="D105" s="25">
        <v>399093247</v>
      </c>
      <c r="E105" s="25">
        <v>9649947</v>
      </c>
      <c r="F105" s="26">
        <f t="shared" si="1"/>
        <v>0.024179679993432714</v>
      </c>
      <c r="G105" s="25">
        <v>408743194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>
      <c r="A106" s="23" t="s">
        <v>212</v>
      </c>
      <c r="B106" s="24" t="s">
        <v>213</v>
      </c>
      <c r="C106" s="24">
        <v>3</v>
      </c>
      <c r="D106" s="25">
        <v>1221609626</v>
      </c>
      <c r="E106" s="25">
        <v>15046293</v>
      </c>
      <c r="F106" s="26">
        <f t="shared" si="1"/>
        <v>0.012316776717998782</v>
      </c>
      <c r="G106" s="25">
        <v>1236655919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>
      <c r="A107" s="23" t="s">
        <v>214</v>
      </c>
      <c r="B107" s="24" t="s">
        <v>215</v>
      </c>
      <c r="C107" s="24">
        <v>3</v>
      </c>
      <c r="D107" s="25">
        <v>538359630</v>
      </c>
      <c r="E107" s="25">
        <v>11544655</v>
      </c>
      <c r="F107" s="26">
        <f t="shared" si="1"/>
        <v>0.02144413205722725</v>
      </c>
      <c r="G107" s="25">
        <v>549904285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>
      <c r="A108" s="23" t="s">
        <v>216</v>
      </c>
      <c r="B108" s="24" t="s">
        <v>217</v>
      </c>
      <c r="C108" s="24">
        <v>3</v>
      </c>
      <c r="D108" s="25">
        <v>644094313</v>
      </c>
      <c r="E108" s="25">
        <v>4786208</v>
      </c>
      <c r="F108" s="26">
        <f t="shared" si="1"/>
        <v>0.007430911752204836</v>
      </c>
      <c r="G108" s="25">
        <v>648880521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>
      <c r="A109" s="23" t="s">
        <v>218</v>
      </c>
      <c r="B109" s="24" t="s">
        <v>219</v>
      </c>
      <c r="C109" s="24">
        <v>3</v>
      </c>
      <c r="D109" s="25">
        <v>804593059</v>
      </c>
      <c r="E109" s="25">
        <v>20266144</v>
      </c>
      <c r="F109" s="26">
        <f t="shared" si="1"/>
        <v>0.02518806715184452</v>
      </c>
      <c r="G109" s="25">
        <v>824859203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>
      <c r="A110" s="23" t="s">
        <v>220</v>
      </c>
      <c r="B110" s="24" t="s">
        <v>221</v>
      </c>
      <c r="C110" s="24">
        <v>3</v>
      </c>
      <c r="D110" s="25">
        <v>468283458</v>
      </c>
      <c r="E110" s="25">
        <v>17332359</v>
      </c>
      <c r="F110" s="26">
        <f t="shared" si="1"/>
        <v>0.0370125373935374</v>
      </c>
      <c r="G110" s="25">
        <v>485615817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23" t="s">
        <v>222</v>
      </c>
      <c r="B111" s="24" t="s">
        <v>223</v>
      </c>
      <c r="C111" s="24">
        <v>3</v>
      </c>
      <c r="D111" s="25">
        <v>497578864</v>
      </c>
      <c r="E111" s="25">
        <v>3140568</v>
      </c>
      <c r="F111" s="26">
        <f t="shared" si="1"/>
        <v>0.0063116989631617475</v>
      </c>
      <c r="G111" s="25">
        <v>500719432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>
      <c r="A112" s="23" t="s">
        <v>224</v>
      </c>
      <c r="B112" s="24" t="s">
        <v>225</v>
      </c>
      <c r="C112" s="24">
        <v>3</v>
      </c>
      <c r="D112" s="25">
        <v>571257090</v>
      </c>
      <c r="E112" s="25">
        <v>11008629</v>
      </c>
      <c r="F112" s="26">
        <f t="shared" si="1"/>
        <v>0.01927088379769606</v>
      </c>
      <c r="G112" s="25">
        <v>582265719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>
      <c r="A113" s="23" t="s">
        <v>226</v>
      </c>
      <c r="B113" s="24" t="s">
        <v>227</v>
      </c>
      <c r="C113" s="24">
        <v>3</v>
      </c>
      <c r="D113" s="25">
        <v>857351145</v>
      </c>
      <c r="E113" s="25">
        <v>29728139</v>
      </c>
      <c r="F113" s="26">
        <f t="shared" si="1"/>
        <v>0.034674402866750706</v>
      </c>
      <c r="G113" s="25">
        <v>887079284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>
      <c r="A114" s="23" t="s">
        <v>228</v>
      </c>
      <c r="B114" s="24" t="s">
        <v>229</v>
      </c>
      <c r="C114" s="24">
        <v>3</v>
      </c>
      <c r="D114" s="25">
        <v>3104882584</v>
      </c>
      <c r="E114" s="25">
        <v>81058618</v>
      </c>
      <c r="F114" s="26">
        <f t="shared" si="1"/>
        <v>0.026106822337729985</v>
      </c>
      <c r="G114" s="25">
        <v>3185941202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>
      <c r="A115" s="23" t="s">
        <v>230</v>
      </c>
      <c r="B115" s="24" t="s">
        <v>231</v>
      </c>
      <c r="C115" s="24">
        <v>3</v>
      </c>
      <c r="D115" s="25">
        <v>1017065122</v>
      </c>
      <c r="E115" s="25">
        <v>7602687</v>
      </c>
      <c r="F115" s="26">
        <f t="shared" si="1"/>
        <v>0.007475123112126541</v>
      </c>
      <c r="G115" s="25">
        <v>1024667809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3" t="s">
        <v>232</v>
      </c>
      <c r="B116" s="24" t="s">
        <v>233</v>
      </c>
      <c r="C116" s="24">
        <v>3</v>
      </c>
      <c r="D116" s="25">
        <v>887541126</v>
      </c>
      <c r="E116" s="25">
        <v>5830264</v>
      </c>
      <c r="F116" s="26">
        <f t="shared" si="1"/>
        <v>0.006569007147055854</v>
      </c>
      <c r="G116" s="25">
        <v>893371390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3" t="s">
        <v>234</v>
      </c>
      <c r="B117" s="24" t="s">
        <v>235</v>
      </c>
      <c r="C117" s="24">
        <v>3</v>
      </c>
      <c r="D117" s="25">
        <v>783191922</v>
      </c>
      <c r="E117" s="25">
        <v>2673766</v>
      </c>
      <c r="F117" s="26">
        <f t="shared" si="1"/>
        <v>0.0034139345987789695</v>
      </c>
      <c r="G117" s="25">
        <v>785865688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>
      <c r="A118" s="23" t="s">
        <v>236</v>
      </c>
      <c r="B118" s="24" t="s">
        <v>237</v>
      </c>
      <c r="C118" s="24">
        <v>2</v>
      </c>
      <c r="D118" s="25">
        <v>376766886</v>
      </c>
      <c r="E118" s="25">
        <v>5562220</v>
      </c>
      <c r="F118" s="26">
        <f t="shared" si="1"/>
        <v>0.014763027767785304</v>
      </c>
      <c r="G118" s="25">
        <v>382329106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>
      <c r="A119" s="23" t="s">
        <v>238</v>
      </c>
      <c r="B119" s="24" t="s">
        <v>239</v>
      </c>
      <c r="C119" s="24">
        <v>3</v>
      </c>
      <c r="D119" s="25">
        <v>369907374</v>
      </c>
      <c r="E119" s="25">
        <v>5291936</v>
      </c>
      <c r="F119" s="26">
        <f t="shared" si="1"/>
        <v>0.014306111129322877</v>
      </c>
      <c r="G119" s="25">
        <v>375199310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3" t="s">
        <v>240</v>
      </c>
      <c r="B120" s="24" t="s">
        <v>241</v>
      </c>
      <c r="C120" s="24">
        <v>3</v>
      </c>
      <c r="D120" s="25">
        <v>1706916692</v>
      </c>
      <c r="E120" s="25">
        <v>26400697</v>
      </c>
      <c r="F120" s="26">
        <f t="shared" si="1"/>
        <v>0.015466892510768182</v>
      </c>
      <c r="G120" s="25">
        <v>1733317389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3" t="s">
        <v>242</v>
      </c>
      <c r="B121" s="24" t="s">
        <v>243</v>
      </c>
      <c r="C121" s="24">
        <v>3</v>
      </c>
      <c r="D121" s="27">
        <v>353866357</v>
      </c>
      <c r="E121" s="25">
        <v>8350821</v>
      </c>
      <c r="F121" s="26">
        <f t="shared" si="1"/>
        <v>0.02359879891040334</v>
      </c>
      <c r="G121" s="27">
        <v>362217178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3" t="s">
        <v>244</v>
      </c>
      <c r="B122" s="24" t="s">
        <v>245</v>
      </c>
      <c r="C122" s="24">
        <v>3</v>
      </c>
      <c r="D122" s="25">
        <v>412721633</v>
      </c>
      <c r="E122" s="25">
        <v>9945033</v>
      </c>
      <c r="F122" s="26">
        <f t="shared" si="1"/>
        <v>0.024096224197678536</v>
      </c>
      <c r="G122" s="25">
        <v>422666666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3" t="s">
        <v>246</v>
      </c>
      <c r="B123" s="24" t="s">
        <v>247</v>
      </c>
      <c r="C123" s="24">
        <v>3</v>
      </c>
      <c r="D123" s="25">
        <v>445492190</v>
      </c>
      <c r="E123" s="25">
        <v>3545323</v>
      </c>
      <c r="F123" s="26">
        <f t="shared" si="1"/>
        <v>0.007958215833144012</v>
      </c>
      <c r="G123" s="25">
        <v>449037513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3" t="s">
        <v>248</v>
      </c>
      <c r="B124" s="24" t="s">
        <v>249</v>
      </c>
      <c r="C124" s="24">
        <v>3</v>
      </c>
      <c r="D124" s="25">
        <v>1321089792</v>
      </c>
      <c r="E124" s="25">
        <v>46388076</v>
      </c>
      <c r="F124" s="26">
        <f t="shared" si="1"/>
        <v>0.0351134921190883</v>
      </c>
      <c r="G124" s="25">
        <v>1367477868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3" t="s">
        <v>250</v>
      </c>
      <c r="B125" s="24" t="s">
        <v>251</v>
      </c>
      <c r="C125" s="24">
        <v>2</v>
      </c>
      <c r="D125" s="25">
        <v>320610637</v>
      </c>
      <c r="E125" s="25">
        <v>10281107</v>
      </c>
      <c r="F125" s="26">
        <f t="shared" si="1"/>
        <v>0.03206726731278102</v>
      </c>
      <c r="G125" s="25">
        <v>330891744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3" t="s">
        <v>252</v>
      </c>
      <c r="B126" s="24" t="s">
        <v>253</v>
      </c>
      <c r="C126" s="24">
        <v>3</v>
      </c>
      <c r="D126" s="25">
        <v>203581242</v>
      </c>
      <c r="E126" s="25">
        <v>7056166</v>
      </c>
      <c r="F126" s="26">
        <f t="shared" si="1"/>
        <v>0.034660197229762456</v>
      </c>
      <c r="G126" s="25">
        <v>210637408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3" t="s">
        <v>254</v>
      </c>
      <c r="B127" s="24" t="s">
        <v>255</v>
      </c>
      <c r="C127" s="24">
        <v>2</v>
      </c>
      <c r="D127" s="25">
        <v>330619905</v>
      </c>
      <c r="E127" s="25">
        <v>13240977</v>
      </c>
      <c r="F127" s="26">
        <f t="shared" si="1"/>
        <v>0.04004894079199497</v>
      </c>
      <c r="G127" s="25">
        <v>343860882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3" t="s">
        <v>256</v>
      </c>
      <c r="B128" s="24" t="s">
        <v>257</v>
      </c>
      <c r="C128" s="24">
        <v>3</v>
      </c>
      <c r="D128" s="25">
        <v>1152514523</v>
      </c>
      <c r="E128" s="25">
        <v>43444640</v>
      </c>
      <c r="F128" s="26">
        <f t="shared" si="1"/>
        <v>0.03769552498732374</v>
      </c>
      <c r="G128" s="25">
        <v>1195959163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3" t="s">
        <v>258</v>
      </c>
      <c r="B129" s="24" t="s">
        <v>259</v>
      </c>
      <c r="C129" s="24">
        <v>3</v>
      </c>
      <c r="D129" s="25">
        <v>530757194</v>
      </c>
      <c r="E129" s="25">
        <v>-144592</v>
      </c>
      <c r="F129" s="26">
        <f t="shared" si="1"/>
        <v>-0.000272425888211324</v>
      </c>
      <c r="G129" s="25">
        <v>530612602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3" t="s">
        <v>260</v>
      </c>
      <c r="B130" s="24" t="s">
        <v>261</v>
      </c>
      <c r="C130" s="24">
        <v>3</v>
      </c>
      <c r="D130" s="25">
        <v>625145298</v>
      </c>
      <c r="E130" s="25">
        <v>5003395</v>
      </c>
      <c r="F130" s="26">
        <f t="shared" si="1"/>
        <v>0.008003571355342739</v>
      </c>
      <c r="G130" s="25">
        <v>630148693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3" t="s">
        <v>262</v>
      </c>
      <c r="B131" s="24" t="s">
        <v>263</v>
      </c>
      <c r="C131" s="24">
        <v>3</v>
      </c>
      <c r="D131" s="25">
        <v>599323750</v>
      </c>
      <c r="E131" s="25">
        <v>6488362</v>
      </c>
      <c r="F131" s="26">
        <f t="shared" si="1"/>
        <v>0.010826138627077602</v>
      </c>
      <c r="G131" s="25">
        <v>605812112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3" t="s">
        <v>264</v>
      </c>
      <c r="B132" s="24" t="s">
        <v>265</v>
      </c>
      <c r="C132" s="24">
        <v>2</v>
      </c>
      <c r="D132" s="25">
        <v>168475769</v>
      </c>
      <c r="E132" s="25">
        <v>3208535</v>
      </c>
      <c r="F132" s="26">
        <f t="shared" si="1"/>
        <v>0.019044489418534722</v>
      </c>
      <c r="G132" s="25">
        <v>171684304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3" t="s">
        <v>266</v>
      </c>
      <c r="B133" s="24" t="s">
        <v>267</v>
      </c>
      <c r="C133" s="24">
        <v>3</v>
      </c>
      <c r="D133" s="25">
        <v>1179240354</v>
      </c>
      <c r="E133" s="25">
        <v>-16039324</v>
      </c>
      <c r="F133" s="26">
        <f t="shared" si="1"/>
        <v>-0.013601403603255593</v>
      </c>
      <c r="G133" s="25">
        <v>1163201030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3" t="s">
        <v>268</v>
      </c>
      <c r="B134" s="24" t="s">
        <v>269</v>
      </c>
      <c r="C134" s="24">
        <v>3</v>
      </c>
      <c r="D134" s="25">
        <v>936429624</v>
      </c>
      <c r="E134" s="25">
        <v>674082</v>
      </c>
      <c r="F134" s="26">
        <f t="shared" si="1"/>
        <v>0.0007198426691379426</v>
      </c>
      <c r="G134" s="25">
        <v>937103706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3" t="s">
        <v>270</v>
      </c>
      <c r="B135" s="24" t="s">
        <v>271</v>
      </c>
      <c r="C135" s="24">
        <v>3</v>
      </c>
      <c r="D135" s="25">
        <v>458785935</v>
      </c>
      <c r="E135" s="25">
        <v>-349402</v>
      </c>
      <c r="F135" s="26">
        <f t="shared" si="1"/>
        <v>-0.0007615795806817835</v>
      </c>
      <c r="G135" s="25">
        <v>458436533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3" t="s">
        <v>272</v>
      </c>
      <c r="B136" s="24" t="s">
        <v>273</v>
      </c>
      <c r="C136" s="24">
        <v>3</v>
      </c>
      <c r="D136" s="25">
        <v>305126717</v>
      </c>
      <c r="E136" s="25">
        <v>5653854</v>
      </c>
      <c r="F136" s="26">
        <f aca="true" t="shared" si="2" ref="F136:F199">+E136/D136</f>
        <v>0.018529527848588887</v>
      </c>
      <c r="G136" s="25">
        <v>310780571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3" t="s">
        <v>274</v>
      </c>
      <c r="B137" s="24" t="s">
        <v>275</v>
      </c>
      <c r="C137" s="24">
        <v>3</v>
      </c>
      <c r="D137" s="25">
        <v>726354904</v>
      </c>
      <c r="E137" s="25">
        <v>9273424</v>
      </c>
      <c r="F137" s="26">
        <f t="shared" si="2"/>
        <v>0.012767070131875918</v>
      </c>
      <c r="G137" s="25">
        <v>735628328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3" t="s">
        <v>276</v>
      </c>
      <c r="B138" s="24" t="s">
        <v>277</v>
      </c>
      <c r="C138" s="24">
        <v>3</v>
      </c>
      <c r="D138" s="25">
        <v>783341291</v>
      </c>
      <c r="E138" s="25">
        <v>7434121</v>
      </c>
      <c r="F138" s="26">
        <f t="shared" si="2"/>
        <v>0.009490270825006211</v>
      </c>
      <c r="G138" s="25">
        <v>790775412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3" t="s">
        <v>278</v>
      </c>
      <c r="B139" s="24" t="s">
        <v>279</v>
      </c>
      <c r="C139" s="24">
        <v>3</v>
      </c>
      <c r="D139" s="25">
        <v>581210398</v>
      </c>
      <c r="E139" s="25">
        <v>-23242</v>
      </c>
      <c r="F139" s="26">
        <f t="shared" si="2"/>
        <v>-3.998896110595736E-05</v>
      </c>
      <c r="G139" s="25">
        <v>581187156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3" t="s">
        <v>280</v>
      </c>
      <c r="B140" s="24" t="s">
        <v>281</v>
      </c>
      <c r="C140" s="24">
        <v>3</v>
      </c>
      <c r="D140" s="25">
        <v>1407065264</v>
      </c>
      <c r="E140" s="25">
        <v>-14034364</v>
      </c>
      <c r="F140" s="26">
        <f t="shared" si="2"/>
        <v>-0.009974209696644178</v>
      </c>
      <c r="G140" s="25">
        <v>1393030900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3" t="s">
        <v>282</v>
      </c>
      <c r="B141" s="24" t="s">
        <v>283</v>
      </c>
      <c r="C141" s="24">
        <v>3</v>
      </c>
      <c r="D141" s="25">
        <v>1033024894</v>
      </c>
      <c r="E141" s="25">
        <v>17826920</v>
      </c>
      <c r="F141" s="26">
        <f t="shared" si="2"/>
        <v>0.017257009103596684</v>
      </c>
      <c r="G141" s="25">
        <v>1050851814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3" t="s">
        <v>284</v>
      </c>
      <c r="B142" s="24" t="s">
        <v>285</v>
      </c>
      <c r="C142" s="24">
        <v>3</v>
      </c>
      <c r="D142" s="25">
        <v>487281512</v>
      </c>
      <c r="E142" s="25">
        <v>4437386</v>
      </c>
      <c r="F142" s="26">
        <f t="shared" si="2"/>
        <v>0.009106411572618827</v>
      </c>
      <c r="G142" s="25">
        <v>491718898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3" t="s">
        <v>286</v>
      </c>
      <c r="B143" s="24" t="s">
        <v>287</v>
      </c>
      <c r="C143" s="24">
        <v>2</v>
      </c>
      <c r="D143" s="25">
        <v>495552516</v>
      </c>
      <c r="E143" s="25">
        <v>669003</v>
      </c>
      <c r="F143" s="26">
        <f t="shared" si="2"/>
        <v>0.001350014334303168</v>
      </c>
      <c r="G143" s="25">
        <v>496221519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3" t="s">
        <v>288</v>
      </c>
      <c r="B144" s="24" t="s">
        <v>289</v>
      </c>
      <c r="C144" s="24">
        <v>3</v>
      </c>
      <c r="D144" s="25">
        <v>571665779</v>
      </c>
      <c r="E144" s="25">
        <v>-8734145</v>
      </c>
      <c r="F144" s="26">
        <f t="shared" si="2"/>
        <v>-0.015278411478956134</v>
      </c>
      <c r="G144" s="25">
        <v>562931634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3" t="s">
        <v>290</v>
      </c>
      <c r="B145" s="24" t="s">
        <v>291</v>
      </c>
      <c r="C145" s="24">
        <v>3</v>
      </c>
      <c r="D145" s="25">
        <v>514519990</v>
      </c>
      <c r="E145" s="25">
        <v>-380456</v>
      </c>
      <c r="F145" s="26">
        <f t="shared" si="2"/>
        <v>-0.0007394387145191385</v>
      </c>
      <c r="G145" s="25">
        <v>514139534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3" t="s">
        <v>292</v>
      </c>
      <c r="B146" s="24" t="s">
        <v>293</v>
      </c>
      <c r="C146" s="24">
        <v>3</v>
      </c>
      <c r="D146" s="25">
        <v>571524358</v>
      </c>
      <c r="E146" s="25">
        <v>-1229257</v>
      </c>
      <c r="F146" s="26">
        <f t="shared" si="2"/>
        <v>-0.002150839212350771</v>
      </c>
      <c r="G146" s="25">
        <v>570295101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3" t="s">
        <v>294</v>
      </c>
      <c r="B147" s="24" t="s">
        <v>295</v>
      </c>
      <c r="C147" s="24">
        <v>3</v>
      </c>
      <c r="D147" s="25">
        <v>192297945</v>
      </c>
      <c r="E147" s="25">
        <v>-345319</v>
      </c>
      <c r="F147" s="26">
        <f t="shared" si="2"/>
        <v>-0.0017957498193753448</v>
      </c>
      <c r="G147" s="25">
        <v>191952626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3" t="s">
        <v>296</v>
      </c>
      <c r="B148" s="24" t="s">
        <v>297</v>
      </c>
      <c r="C148" s="24">
        <v>2</v>
      </c>
      <c r="D148" s="25">
        <v>7102368</v>
      </c>
      <c r="E148" s="25">
        <v>-13252</v>
      </c>
      <c r="F148" s="26">
        <f t="shared" si="2"/>
        <v>-0.0018658565706536187</v>
      </c>
      <c r="G148" s="25">
        <v>7089116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3" t="s">
        <v>298</v>
      </c>
      <c r="B149" s="24" t="s">
        <v>299</v>
      </c>
      <c r="C149" s="24">
        <v>3</v>
      </c>
      <c r="D149" s="25">
        <v>381973773</v>
      </c>
      <c r="E149" s="25">
        <v>310344</v>
      </c>
      <c r="F149" s="26">
        <f t="shared" si="2"/>
        <v>0.0008124746302935307</v>
      </c>
      <c r="G149" s="25">
        <v>382284117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3" t="s">
        <v>300</v>
      </c>
      <c r="B150" s="24" t="s">
        <v>301</v>
      </c>
      <c r="C150" s="24">
        <v>3</v>
      </c>
      <c r="D150" s="25">
        <v>603614742</v>
      </c>
      <c r="E150" s="25">
        <v>-512583</v>
      </c>
      <c r="F150" s="26">
        <f t="shared" si="2"/>
        <v>-0.0008491890014177288</v>
      </c>
      <c r="G150" s="25">
        <v>603102159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3" t="s">
        <v>302</v>
      </c>
      <c r="B151" s="24" t="s">
        <v>303</v>
      </c>
      <c r="C151" s="24">
        <v>4</v>
      </c>
      <c r="D151" s="25">
        <v>21179076624</v>
      </c>
      <c r="E151" s="25">
        <v>-579306887</v>
      </c>
      <c r="F151" s="26">
        <f t="shared" si="2"/>
        <v>-0.0273527924415521</v>
      </c>
      <c r="G151" s="25">
        <v>20599769737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3" t="s">
        <v>304</v>
      </c>
      <c r="B152" s="24" t="s">
        <v>305</v>
      </c>
      <c r="C152" s="24">
        <v>3</v>
      </c>
      <c r="D152" s="25">
        <v>1782483791</v>
      </c>
      <c r="E152" s="25">
        <v>-10538225</v>
      </c>
      <c r="F152" s="26">
        <f t="shared" si="2"/>
        <v>-0.005912101446985893</v>
      </c>
      <c r="G152" s="25">
        <v>1771945566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3" t="s">
        <v>306</v>
      </c>
      <c r="B153" s="24" t="s">
        <v>307</v>
      </c>
      <c r="C153" s="24">
        <v>3</v>
      </c>
      <c r="D153" s="25">
        <v>370482085</v>
      </c>
      <c r="E153" s="25">
        <v>-4325856</v>
      </c>
      <c r="F153" s="26">
        <f t="shared" si="2"/>
        <v>-0.011676289286700597</v>
      </c>
      <c r="G153" s="25">
        <v>366156229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3" t="s">
        <v>308</v>
      </c>
      <c r="B154" s="24" t="s">
        <v>309</v>
      </c>
      <c r="C154" s="24">
        <v>3</v>
      </c>
      <c r="D154" s="25">
        <v>1491531381</v>
      </c>
      <c r="E154" s="25">
        <v>-18152182</v>
      </c>
      <c r="F154" s="26">
        <f t="shared" si="2"/>
        <v>-0.012170164323213793</v>
      </c>
      <c r="G154" s="25">
        <v>1473379199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3" t="s">
        <v>310</v>
      </c>
      <c r="B155" s="24" t="s">
        <v>311</v>
      </c>
      <c r="C155" s="24">
        <v>3</v>
      </c>
      <c r="D155" s="25">
        <v>733219850</v>
      </c>
      <c r="E155" s="25">
        <v>7177076</v>
      </c>
      <c r="F155" s="26">
        <f t="shared" si="2"/>
        <v>0.009788436578742378</v>
      </c>
      <c r="G155" s="25">
        <v>740396926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3" t="s">
        <v>312</v>
      </c>
      <c r="B156" s="24" t="s">
        <v>313</v>
      </c>
      <c r="C156" s="24">
        <v>3</v>
      </c>
      <c r="D156" s="25">
        <v>2361848885</v>
      </c>
      <c r="E156" s="25">
        <v>-30753114</v>
      </c>
      <c r="F156" s="26">
        <f t="shared" si="2"/>
        <v>-0.013020779693108943</v>
      </c>
      <c r="G156" s="25">
        <v>2331095771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3" t="s">
        <v>314</v>
      </c>
      <c r="B157" s="24" t="s">
        <v>315</v>
      </c>
      <c r="C157" s="24">
        <v>2</v>
      </c>
      <c r="D157" s="25">
        <v>301094725</v>
      </c>
      <c r="E157" s="25">
        <v>4358133</v>
      </c>
      <c r="F157" s="26">
        <f t="shared" si="2"/>
        <v>0.014474292101929052</v>
      </c>
      <c r="G157" s="25">
        <v>305452858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3" t="s">
        <v>316</v>
      </c>
      <c r="B158" s="24" t="s">
        <v>317</v>
      </c>
      <c r="C158" s="24">
        <v>3</v>
      </c>
      <c r="D158" s="25">
        <v>282457565</v>
      </c>
      <c r="E158" s="25">
        <v>4626713</v>
      </c>
      <c r="F158" s="26">
        <f t="shared" si="2"/>
        <v>0.016380205642571477</v>
      </c>
      <c r="G158" s="25">
        <v>287084278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3" t="s">
        <v>318</v>
      </c>
      <c r="B159" s="24" t="s">
        <v>319</v>
      </c>
      <c r="C159" s="24">
        <v>3</v>
      </c>
      <c r="D159" s="25">
        <v>554025469</v>
      </c>
      <c r="E159" s="25">
        <v>7302597</v>
      </c>
      <c r="F159" s="26">
        <f t="shared" si="2"/>
        <v>0.013180977064431672</v>
      </c>
      <c r="G159" s="25">
        <v>561328066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3" t="s">
        <v>320</v>
      </c>
      <c r="B160" s="24" t="s">
        <v>321</v>
      </c>
      <c r="C160" s="24">
        <v>3</v>
      </c>
      <c r="D160" s="25">
        <v>408647871</v>
      </c>
      <c r="E160" s="25">
        <v>5801610</v>
      </c>
      <c r="F160" s="26">
        <f t="shared" si="2"/>
        <v>0.014197088524657944</v>
      </c>
      <c r="G160" s="25">
        <v>414449481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3" t="s">
        <v>322</v>
      </c>
      <c r="B161" s="24" t="s">
        <v>323</v>
      </c>
      <c r="C161" s="24">
        <v>2</v>
      </c>
      <c r="D161" s="25">
        <v>565524875</v>
      </c>
      <c r="E161" s="25">
        <v>8637373</v>
      </c>
      <c r="F161" s="26">
        <f t="shared" si="2"/>
        <v>0.015273197310728374</v>
      </c>
      <c r="G161" s="25">
        <v>574162248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3" t="s">
        <v>324</v>
      </c>
      <c r="B162" s="24" t="s">
        <v>325</v>
      </c>
      <c r="C162" s="24">
        <v>3</v>
      </c>
      <c r="D162" s="25">
        <v>352582667</v>
      </c>
      <c r="E162" s="25">
        <v>1870149</v>
      </c>
      <c r="F162" s="26">
        <f t="shared" si="2"/>
        <v>0.00530414332591114</v>
      </c>
      <c r="G162" s="25">
        <v>354452816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3" t="s">
        <v>326</v>
      </c>
      <c r="B163" s="24" t="s">
        <v>327</v>
      </c>
      <c r="C163" s="24">
        <v>2</v>
      </c>
      <c r="D163" s="25">
        <v>360462868</v>
      </c>
      <c r="E163" s="25">
        <v>13094758</v>
      </c>
      <c r="F163" s="26">
        <f t="shared" si="2"/>
        <v>0.03632761974251395</v>
      </c>
      <c r="G163" s="25">
        <v>373557626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3" t="s">
        <v>328</v>
      </c>
      <c r="B164" s="24" t="s">
        <v>329</v>
      </c>
      <c r="C164" s="24">
        <v>3</v>
      </c>
      <c r="D164" s="25">
        <v>819054926</v>
      </c>
      <c r="E164" s="25">
        <v>4268756</v>
      </c>
      <c r="F164" s="26">
        <f t="shared" si="2"/>
        <v>0.005211806759831392</v>
      </c>
      <c r="G164" s="25">
        <v>823323682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3" t="s">
        <v>330</v>
      </c>
      <c r="B165" s="24" t="s">
        <v>331</v>
      </c>
      <c r="C165" s="24">
        <v>3</v>
      </c>
      <c r="D165" s="25">
        <v>2400650412</v>
      </c>
      <c r="E165" s="25">
        <v>30588148</v>
      </c>
      <c r="F165" s="26">
        <f t="shared" si="2"/>
        <v>0.0127416086270207</v>
      </c>
      <c r="G165" s="25">
        <v>2431238560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3" t="s">
        <v>332</v>
      </c>
      <c r="B166" s="24" t="s">
        <v>333</v>
      </c>
      <c r="C166" s="24">
        <v>3</v>
      </c>
      <c r="D166" s="25">
        <v>649880728</v>
      </c>
      <c r="E166" s="25">
        <v>3348913</v>
      </c>
      <c r="F166" s="26">
        <f t="shared" si="2"/>
        <v>0.005153119419783748</v>
      </c>
      <c r="G166" s="25">
        <v>653229641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3" t="s">
        <v>334</v>
      </c>
      <c r="B167" s="24" t="s">
        <v>335</v>
      </c>
      <c r="C167" s="24">
        <v>3</v>
      </c>
      <c r="D167" s="25">
        <v>654253477</v>
      </c>
      <c r="E167" s="25">
        <v>1487551</v>
      </c>
      <c r="F167" s="26">
        <f t="shared" si="2"/>
        <v>0.0022736615888095616</v>
      </c>
      <c r="G167" s="25">
        <v>655741028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3" t="s">
        <v>336</v>
      </c>
      <c r="B168" s="24" t="s">
        <v>337</v>
      </c>
      <c r="C168" s="24">
        <v>3</v>
      </c>
      <c r="D168" s="25">
        <v>725387741</v>
      </c>
      <c r="E168" s="25">
        <v>5276311</v>
      </c>
      <c r="F168" s="26">
        <f t="shared" si="2"/>
        <v>0.007273780216806834</v>
      </c>
      <c r="G168" s="25">
        <v>730664052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3" t="s">
        <v>338</v>
      </c>
      <c r="B169" s="24" t="s">
        <v>339</v>
      </c>
      <c r="C169" s="24">
        <v>3</v>
      </c>
      <c r="D169" s="25">
        <v>290130863</v>
      </c>
      <c r="E169" s="25">
        <v>114504</v>
      </c>
      <c r="F169" s="26">
        <f t="shared" si="2"/>
        <v>0.0003946632868217126</v>
      </c>
      <c r="G169" s="25">
        <v>290245367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3" t="s">
        <v>340</v>
      </c>
      <c r="B170" s="24" t="s">
        <v>341</v>
      </c>
      <c r="C170" s="24">
        <v>3</v>
      </c>
      <c r="D170" s="25">
        <v>996885028</v>
      </c>
      <c r="E170" s="25">
        <v>149268</v>
      </c>
      <c r="F170" s="26">
        <f t="shared" si="2"/>
        <v>0.0001497344185211296</v>
      </c>
      <c r="G170" s="25">
        <v>997034296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3" t="s">
        <v>342</v>
      </c>
      <c r="B171" s="24" t="s">
        <v>343</v>
      </c>
      <c r="C171" s="24">
        <v>3</v>
      </c>
      <c r="D171" s="25">
        <v>326547396</v>
      </c>
      <c r="E171" s="25">
        <v>3685672</v>
      </c>
      <c r="F171" s="26">
        <f t="shared" si="2"/>
        <v>0.011286790356153997</v>
      </c>
      <c r="G171" s="25">
        <v>330233068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3" t="s">
        <v>344</v>
      </c>
      <c r="B172" s="24" t="s">
        <v>345</v>
      </c>
      <c r="C172" s="24">
        <v>3</v>
      </c>
      <c r="D172" s="25">
        <v>304882257</v>
      </c>
      <c r="E172" s="25">
        <v>587148</v>
      </c>
      <c r="F172" s="26">
        <f t="shared" si="2"/>
        <v>0.0019258188579993358</v>
      </c>
      <c r="G172" s="25">
        <v>305469405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3" t="s">
        <v>346</v>
      </c>
      <c r="B173" s="24" t="s">
        <v>347</v>
      </c>
      <c r="C173" s="24">
        <v>3</v>
      </c>
      <c r="D173" s="25">
        <v>594876768</v>
      </c>
      <c r="E173" s="25">
        <v>541520</v>
      </c>
      <c r="F173" s="26">
        <f t="shared" si="2"/>
        <v>0.0009103061829437588</v>
      </c>
      <c r="G173" s="25">
        <v>595418288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3" t="s">
        <v>348</v>
      </c>
      <c r="B174" s="24" t="s">
        <v>349</v>
      </c>
      <c r="C174" s="24">
        <v>3</v>
      </c>
      <c r="D174" s="25">
        <v>576098846</v>
      </c>
      <c r="E174" s="25">
        <v>18432375</v>
      </c>
      <c r="F174" s="26">
        <f t="shared" si="2"/>
        <v>0.03199516042772979</v>
      </c>
      <c r="G174" s="25">
        <v>594531221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3" t="s">
        <v>350</v>
      </c>
      <c r="B175" s="24" t="s">
        <v>351</v>
      </c>
      <c r="C175" s="24">
        <v>3</v>
      </c>
      <c r="D175" s="25">
        <v>1029696271</v>
      </c>
      <c r="E175" s="25">
        <v>3594305</v>
      </c>
      <c r="F175" s="26">
        <f t="shared" si="2"/>
        <v>0.003490645835309624</v>
      </c>
      <c r="G175" s="25">
        <v>1033290576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3" t="s">
        <v>352</v>
      </c>
      <c r="B176" s="24" t="s">
        <v>353</v>
      </c>
      <c r="C176" s="24">
        <v>3</v>
      </c>
      <c r="D176" s="25">
        <v>448438807</v>
      </c>
      <c r="E176" s="25">
        <v>6093519</v>
      </c>
      <c r="F176" s="26">
        <f t="shared" si="2"/>
        <v>0.013588295448301823</v>
      </c>
      <c r="G176" s="25">
        <v>454532326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3" t="s">
        <v>354</v>
      </c>
      <c r="B177" s="24" t="s">
        <v>355</v>
      </c>
      <c r="C177" s="24">
        <v>3</v>
      </c>
      <c r="D177" s="25">
        <v>621262646</v>
      </c>
      <c r="E177" s="25">
        <v>6999029</v>
      </c>
      <c r="F177" s="26">
        <f t="shared" si="2"/>
        <v>0.011265813332031555</v>
      </c>
      <c r="G177" s="25">
        <v>628261675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3" t="s">
        <v>356</v>
      </c>
      <c r="B178" s="24" t="s">
        <v>357</v>
      </c>
      <c r="C178" s="24">
        <v>3</v>
      </c>
      <c r="D178" s="25">
        <v>558972782</v>
      </c>
      <c r="E178" s="25">
        <v>-5658727</v>
      </c>
      <c r="F178" s="26">
        <f t="shared" si="2"/>
        <v>-0.010123439248245901</v>
      </c>
      <c r="G178" s="25">
        <v>553314055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3" t="s">
        <v>358</v>
      </c>
      <c r="B179" s="24" t="s">
        <v>359</v>
      </c>
      <c r="C179" s="24">
        <v>3</v>
      </c>
      <c r="D179" s="25">
        <v>1628445715</v>
      </c>
      <c r="E179" s="25">
        <v>-38626746</v>
      </c>
      <c r="F179" s="26">
        <f t="shared" si="2"/>
        <v>-0.023720008376207986</v>
      </c>
      <c r="G179" s="25">
        <v>1589818969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3" t="s">
        <v>360</v>
      </c>
      <c r="B180" s="24" t="s">
        <v>361</v>
      </c>
      <c r="C180" s="24">
        <v>3</v>
      </c>
      <c r="D180" s="25">
        <v>853794260</v>
      </c>
      <c r="E180" s="25">
        <v>-4905123</v>
      </c>
      <c r="F180" s="26">
        <f t="shared" si="2"/>
        <v>-0.005745087815418202</v>
      </c>
      <c r="G180" s="25">
        <v>848889137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3" t="s">
        <v>362</v>
      </c>
      <c r="B181" s="24" t="s">
        <v>363</v>
      </c>
      <c r="C181" s="24">
        <v>3</v>
      </c>
      <c r="D181" s="25">
        <v>951260653</v>
      </c>
      <c r="E181" s="25">
        <v>-2608606</v>
      </c>
      <c r="F181" s="26">
        <f t="shared" si="2"/>
        <v>-0.0027422620622152443</v>
      </c>
      <c r="G181" s="25">
        <v>948652047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3" t="s">
        <v>364</v>
      </c>
      <c r="B182" s="24" t="s">
        <v>365</v>
      </c>
      <c r="C182" s="24">
        <v>3</v>
      </c>
      <c r="D182" s="25">
        <v>550817378</v>
      </c>
      <c r="E182" s="25">
        <v>-5297494</v>
      </c>
      <c r="F182" s="26">
        <f t="shared" si="2"/>
        <v>-0.009617514282564991</v>
      </c>
      <c r="G182" s="25">
        <v>545519884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3" t="s">
        <v>366</v>
      </c>
      <c r="B183" s="24" t="s">
        <v>367</v>
      </c>
      <c r="C183" s="24">
        <v>3</v>
      </c>
      <c r="D183" s="25">
        <v>335774239</v>
      </c>
      <c r="E183" s="25">
        <v>2839589</v>
      </c>
      <c r="F183" s="26">
        <f t="shared" si="2"/>
        <v>0.008456839954300365</v>
      </c>
      <c r="G183" s="25">
        <v>338613828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3" t="s">
        <v>368</v>
      </c>
      <c r="B184" s="24" t="s">
        <v>369</v>
      </c>
      <c r="C184" s="24">
        <v>3</v>
      </c>
      <c r="D184" s="25">
        <v>451344827</v>
      </c>
      <c r="E184" s="25">
        <v>8076703</v>
      </c>
      <c r="F184" s="26">
        <f t="shared" si="2"/>
        <v>0.01789475034794184</v>
      </c>
      <c r="G184" s="25">
        <v>459421530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>
      <c r="A185" s="23" t="s">
        <v>370</v>
      </c>
      <c r="B185" s="24" t="s">
        <v>371</v>
      </c>
      <c r="C185" s="24">
        <v>3</v>
      </c>
      <c r="D185" s="25">
        <v>1253665057</v>
      </c>
      <c r="E185" s="25">
        <v>-10564748</v>
      </c>
      <c r="F185" s="26">
        <f t="shared" si="2"/>
        <v>-0.008427089788464926</v>
      </c>
      <c r="G185" s="25">
        <v>1243100309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>
      <c r="A186" s="23" t="s">
        <v>372</v>
      </c>
      <c r="B186" s="24" t="s">
        <v>373</v>
      </c>
      <c r="C186" s="24">
        <v>3</v>
      </c>
      <c r="D186" s="25">
        <v>1102923988</v>
      </c>
      <c r="E186" s="25">
        <v>30237601</v>
      </c>
      <c r="F186" s="26">
        <f t="shared" si="2"/>
        <v>0.02741585216115546</v>
      </c>
      <c r="G186" s="25">
        <v>1133161589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3" t="s">
        <v>374</v>
      </c>
      <c r="B187" s="24" t="s">
        <v>375</v>
      </c>
      <c r="C187" s="24">
        <v>3</v>
      </c>
      <c r="D187" s="25">
        <v>605714593</v>
      </c>
      <c r="E187" s="25">
        <v>14275314</v>
      </c>
      <c r="F187" s="26">
        <f t="shared" si="2"/>
        <v>0.023567723421185596</v>
      </c>
      <c r="G187" s="25">
        <v>619989907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3" t="s">
        <v>376</v>
      </c>
      <c r="B188" s="24" t="s">
        <v>377</v>
      </c>
      <c r="C188" s="24">
        <v>2</v>
      </c>
      <c r="D188" s="25">
        <v>516509495</v>
      </c>
      <c r="E188" s="25">
        <v>18575771</v>
      </c>
      <c r="F188" s="26">
        <f t="shared" si="2"/>
        <v>0.03596404553995663</v>
      </c>
      <c r="G188" s="25">
        <v>535085266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3" t="s">
        <v>378</v>
      </c>
      <c r="B189" s="24" t="s">
        <v>379</v>
      </c>
      <c r="C189" s="24">
        <v>3</v>
      </c>
      <c r="D189" s="25">
        <v>808304279</v>
      </c>
      <c r="E189" s="25">
        <v>16336581</v>
      </c>
      <c r="F189" s="26">
        <f t="shared" si="2"/>
        <v>0.020210929750626744</v>
      </c>
      <c r="G189" s="25">
        <v>824640860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3" t="s">
        <v>380</v>
      </c>
      <c r="B190" s="24" t="s">
        <v>381</v>
      </c>
      <c r="C190" s="24">
        <v>3</v>
      </c>
      <c r="D190" s="25">
        <v>730246162</v>
      </c>
      <c r="E190" s="25">
        <v>10553477</v>
      </c>
      <c r="F190" s="26">
        <f t="shared" si="2"/>
        <v>0.01445194449375278</v>
      </c>
      <c r="G190" s="25">
        <v>740799639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3" t="s">
        <v>382</v>
      </c>
      <c r="B191" s="24" t="s">
        <v>383</v>
      </c>
      <c r="C191" s="24">
        <v>3</v>
      </c>
      <c r="D191" s="25">
        <v>414387149</v>
      </c>
      <c r="E191" s="25">
        <v>9097783</v>
      </c>
      <c r="F191" s="26">
        <f t="shared" si="2"/>
        <v>0.02195479039819355</v>
      </c>
      <c r="G191" s="25">
        <v>423484932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3" t="s">
        <v>384</v>
      </c>
      <c r="B192" s="24" t="s">
        <v>385</v>
      </c>
      <c r="C192" s="24">
        <v>3</v>
      </c>
      <c r="D192" s="25">
        <v>1877855539</v>
      </c>
      <c r="E192" s="25">
        <v>1889686</v>
      </c>
      <c r="F192" s="26">
        <f t="shared" si="2"/>
        <v>0.0010062999846123947</v>
      </c>
      <c r="G192" s="25">
        <v>1879745225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3" t="s">
        <v>386</v>
      </c>
      <c r="B193" s="24" t="s">
        <v>387</v>
      </c>
      <c r="C193" s="24">
        <v>3</v>
      </c>
      <c r="D193" s="25">
        <v>1501512250</v>
      </c>
      <c r="E193" s="25">
        <v>-11769396</v>
      </c>
      <c r="F193" s="26">
        <f t="shared" si="2"/>
        <v>-0.007838361625088306</v>
      </c>
      <c r="G193" s="25">
        <v>1489742854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3" t="s">
        <v>388</v>
      </c>
      <c r="B194" s="24" t="s">
        <v>389</v>
      </c>
      <c r="C194" s="24">
        <v>3</v>
      </c>
      <c r="D194" s="25">
        <v>940230536</v>
      </c>
      <c r="E194" s="25">
        <v>-7908490</v>
      </c>
      <c r="F194" s="26">
        <f t="shared" si="2"/>
        <v>-0.008411224372317132</v>
      </c>
      <c r="G194" s="25">
        <v>932322046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3" t="s">
        <v>390</v>
      </c>
      <c r="B195" s="24" t="s">
        <v>391</v>
      </c>
      <c r="C195" s="24">
        <v>3</v>
      </c>
      <c r="D195" s="25">
        <v>861908451</v>
      </c>
      <c r="E195" s="25">
        <v>-19001267</v>
      </c>
      <c r="F195" s="26">
        <f t="shared" si="2"/>
        <v>-0.022045574536314647</v>
      </c>
      <c r="G195" s="25">
        <v>842907184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3" t="s">
        <v>392</v>
      </c>
      <c r="B196" s="24" t="s">
        <v>393</v>
      </c>
      <c r="C196" s="24">
        <v>3</v>
      </c>
      <c r="D196" s="25">
        <v>546323158</v>
      </c>
      <c r="E196" s="25">
        <v>-17695329</v>
      </c>
      <c r="F196" s="26">
        <f t="shared" si="2"/>
        <v>-0.03238985706697793</v>
      </c>
      <c r="G196" s="25">
        <v>528627829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3" t="s">
        <v>394</v>
      </c>
      <c r="B197" s="24" t="s">
        <v>395</v>
      </c>
      <c r="C197" s="24">
        <v>3</v>
      </c>
      <c r="D197" s="25">
        <v>794920555</v>
      </c>
      <c r="E197" s="25">
        <v>-7061520</v>
      </c>
      <c r="F197" s="26">
        <f t="shared" si="2"/>
        <v>-0.008883302810052509</v>
      </c>
      <c r="G197" s="25">
        <v>787859035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3" t="s">
        <v>396</v>
      </c>
      <c r="B198" s="24" t="s">
        <v>397</v>
      </c>
      <c r="C198" s="24">
        <v>3</v>
      </c>
      <c r="D198" s="25">
        <v>895715977</v>
      </c>
      <c r="E198" s="25">
        <v>-5649101</v>
      </c>
      <c r="F198" s="26">
        <f t="shared" si="2"/>
        <v>-0.006306799415279381</v>
      </c>
      <c r="G198" s="25">
        <v>890066876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3" t="s">
        <v>398</v>
      </c>
      <c r="B199" s="24" t="s">
        <v>399</v>
      </c>
      <c r="C199" s="24">
        <v>3</v>
      </c>
      <c r="D199" s="25">
        <v>763343379</v>
      </c>
      <c r="E199" s="25">
        <v>8144686</v>
      </c>
      <c r="F199" s="26">
        <f t="shared" si="2"/>
        <v>0.010669753906387127</v>
      </c>
      <c r="G199" s="25">
        <v>771488065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3" t="s">
        <v>400</v>
      </c>
      <c r="B200" s="24" t="s">
        <v>401</v>
      </c>
      <c r="C200" s="24">
        <v>3</v>
      </c>
      <c r="D200" s="25">
        <v>750823633</v>
      </c>
      <c r="E200" s="25">
        <v>4870570</v>
      </c>
      <c r="F200" s="26">
        <f aca="true" t="shared" si="3" ref="F200:F252">+E200/D200</f>
        <v>0.006486969490476867</v>
      </c>
      <c r="G200" s="25">
        <v>755694203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3" t="s">
        <v>402</v>
      </c>
      <c r="B201" s="24" t="s">
        <v>403</v>
      </c>
      <c r="C201" s="24">
        <v>3</v>
      </c>
      <c r="D201" s="25">
        <v>930264130</v>
      </c>
      <c r="E201" s="25">
        <v>7796877</v>
      </c>
      <c r="F201" s="26">
        <f t="shared" si="3"/>
        <v>0.00838135831379417</v>
      </c>
      <c r="G201" s="25">
        <v>938061007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3" t="s">
        <v>404</v>
      </c>
      <c r="B202" s="24" t="s">
        <v>405</v>
      </c>
      <c r="C202" s="24">
        <v>3</v>
      </c>
      <c r="D202" s="25">
        <v>849397201</v>
      </c>
      <c r="E202" s="25">
        <v>5496507</v>
      </c>
      <c r="F202" s="26">
        <f t="shared" si="3"/>
        <v>0.006471067945042592</v>
      </c>
      <c r="G202" s="25">
        <v>854893708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3" t="s">
        <v>406</v>
      </c>
      <c r="B203" s="24" t="s">
        <v>407</v>
      </c>
      <c r="C203" s="24">
        <v>3</v>
      </c>
      <c r="D203" s="25">
        <v>678783843</v>
      </c>
      <c r="E203" s="25">
        <v>16209007</v>
      </c>
      <c r="F203" s="26">
        <f t="shared" si="3"/>
        <v>0.023879482647025822</v>
      </c>
      <c r="G203" s="25">
        <v>694992850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3" t="s">
        <v>408</v>
      </c>
      <c r="B204" s="24" t="s">
        <v>409</v>
      </c>
      <c r="C204" s="24">
        <v>3</v>
      </c>
      <c r="D204" s="25">
        <v>1082342978</v>
      </c>
      <c r="E204" s="25">
        <v>-770517</v>
      </c>
      <c r="F204" s="26">
        <f t="shared" si="3"/>
        <v>-0.000711897259613394</v>
      </c>
      <c r="G204" s="25">
        <v>1081572461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3" t="s">
        <v>410</v>
      </c>
      <c r="B205" s="24" t="s">
        <v>411</v>
      </c>
      <c r="C205" s="24">
        <v>3</v>
      </c>
      <c r="D205" s="25">
        <v>419684426</v>
      </c>
      <c r="E205" s="25">
        <v>-191022</v>
      </c>
      <c r="F205" s="26">
        <f t="shared" si="3"/>
        <v>-0.0004551562749674204</v>
      </c>
      <c r="G205" s="25">
        <v>419493404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3" t="s">
        <v>412</v>
      </c>
      <c r="B206" s="24" t="s">
        <v>413</v>
      </c>
      <c r="C206" s="24">
        <v>3</v>
      </c>
      <c r="D206" s="25">
        <v>476249844</v>
      </c>
      <c r="E206" s="25">
        <v>-1041403</v>
      </c>
      <c r="F206" s="26">
        <f t="shared" si="3"/>
        <v>-0.00218667368214403</v>
      </c>
      <c r="G206" s="25">
        <v>475208441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3" t="s">
        <v>414</v>
      </c>
      <c r="B207" s="24" t="s">
        <v>415</v>
      </c>
      <c r="C207" s="24">
        <v>3</v>
      </c>
      <c r="D207" s="25">
        <v>680743164</v>
      </c>
      <c r="E207" s="25">
        <v>3660772</v>
      </c>
      <c r="F207" s="26">
        <f t="shared" si="3"/>
        <v>0.005377611107380874</v>
      </c>
      <c r="G207" s="25">
        <v>684403936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3" t="s">
        <v>416</v>
      </c>
      <c r="B208" s="24" t="s">
        <v>417</v>
      </c>
      <c r="C208" s="24">
        <v>3</v>
      </c>
      <c r="D208" s="25">
        <v>2855129243</v>
      </c>
      <c r="E208" s="25">
        <v>7210951</v>
      </c>
      <c r="F208" s="26">
        <f t="shared" si="3"/>
        <v>0.0025256128133881468</v>
      </c>
      <c r="G208" s="25">
        <v>2862340194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3" t="s">
        <v>418</v>
      </c>
      <c r="B209" s="24" t="s">
        <v>419</v>
      </c>
      <c r="C209" s="24">
        <v>3</v>
      </c>
      <c r="D209" s="25">
        <v>5422848309</v>
      </c>
      <c r="E209" s="25">
        <v>18062999</v>
      </c>
      <c r="F209" s="26">
        <f t="shared" si="3"/>
        <v>0.0033309061900222885</v>
      </c>
      <c r="G209" s="25">
        <v>5440911308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3" t="s">
        <v>420</v>
      </c>
      <c r="B210" s="24" t="s">
        <v>421</v>
      </c>
      <c r="C210" s="24">
        <v>3</v>
      </c>
      <c r="D210" s="25">
        <v>2368802990</v>
      </c>
      <c r="E210" s="25">
        <v>14796968</v>
      </c>
      <c r="F210" s="26">
        <f t="shared" si="3"/>
        <v>0.006246601368904891</v>
      </c>
      <c r="G210" s="25">
        <v>2383599958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3" t="s">
        <v>422</v>
      </c>
      <c r="B211" s="24" t="s">
        <v>423</v>
      </c>
      <c r="C211" s="24">
        <v>3</v>
      </c>
      <c r="D211" s="25">
        <v>1418332268</v>
      </c>
      <c r="E211" s="25">
        <v>9728544</v>
      </c>
      <c r="F211" s="26">
        <f t="shared" si="3"/>
        <v>0.006859143107361075</v>
      </c>
      <c r="G211" s="25">
        <v>1428060812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3" t="s">
        <v>424</v>
      </c>
      <c r="B212" s="24" t="s">
        <v>425</v>
      </c>
      <c r="C212" s="24">
        <v>3</v>
      </c>
      <c r="D212" s="25">
        <v>786172495</v>
      </c>
      <c r="E212" s="25">
        <v>17056215</v>
      </c>
      <c r="F212" s="26">
        <f t="shared" si="3"/>
        <v>0.0216952578581371</v>
      </c>
      <c r="G212" s="25">
        <v>803228710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3" t="s">
        <v>426</v>
      </c>
      <c r="B213" s="24" t="s">
        <v>427</v>
      </c>
      <c r="C213" s="24">
        <v>3</v>
      </c>
      <c r="D213" s="25">
        <v>312173003</v>
      </c>
      <c r="E213" s="25">
        <v>8788079</v>
      </c>
      <c r="F213" s="26">
        <f t="shared" si="3"/>
        <v>0.02815131006059483</v>
      </c>
      <c r="G213" s="25">
        <v>320961082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3" t="s">
        <v>428</v>
      </c>
      <c r="B214" s="24" t="s">
        <v>429</v>
      </c>
      <c r="C214" s="24">
        <v>3</v>
      </c>
      <c r="D214" s="25">
        <v>1012763580</v>
      </c>
      <c r="E214" s="25">
        <v>32147962</v>
      </c>
      <c r="F214" s="26">
        <f t="shared" si="3"/>
        <v>0.03174281010381515</v>
      </c>
      <c r="G214" s="25">
        <v>1044911542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3" t="s">
        <v>430</v>
      </c>
      <c r="B215" s="24" t="s">
        <v>431</v>
      </c>
      <c r="C215" s="24">
        <v>3</v>
      </c>
      <c r="D215" s="25">
        <v>417966185</v>
      </c>
      <c r="E215" s="25">
        <v>14623137</v>
      </c>
      <c r="F215" s="26">
        <f t="shared" si="3"/>
        <v>0.03498641163997513</v>
      </c>
      <c r="G215" s="25">
        <v>432589322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3" t="s">
        <v>432</v>
      </c>
      <c r="B216" s="24" t="s">
        <v>433</v>
      </c>
      <c r="C216" s="24">
        <v>3</v>
      </c>
      <c r="D216" s="25">
        <v>309388735</v>
      </c>
      <c r="E216" s="25">
        <v>10850676</v>
      </c>
      <c r="F216" s="26">
        <f t="shared" si="3"/>
        <v>0.03507133509563624</v>
      </c>
      <c r="G216" s="25">
        <v>320239411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3" t="s">
        <v>434</v>
      </c>
      <c r="B217" s="24" t="s">
        <v>435</v>
      </c>
      <c r="C217" s="24">
        <v>3</v>
      </c>
      <c r="D217" s="25">
        <v>45782904</v>
      </c>
      <c r="E217" s="25">
        <v>480573</v>
      </c>
      <c r="F217" s="26">
        <f t="shared" si="3"/>
        <v>0.010496778448129896</v>
      </c>
      <c r="G217" s="25">
        <v>46263477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3" t="s">
        <v>436</v>
      </c>
      <c r="B218" s="24" t="s">
        <v>437</v>
      </c>
      <c r="C218" s="24">
        <v>3</v>
      </c>
      <c r="D218" s="25">
        <v>374854570</v>
      </c>
      <c r="E218" s="25">
        <v>2342439</v>
      </c>
      <c r="F218" s="26">
        <f t="shared" si="3"/>
        <v>0.0062489274173714885</v>
      </c>
      <c r="G218" s="25">
        <v>377197009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3" t="s">
        <v>438</v>
      </c>
      <c r="B219" s="24" t="s">
        <v>439</v>
      </c>
      <c r="C219" s="24">
        <v>3</v>
      </c>
      <c r="D219" s="25">
        <v>759888399</v>
      </c>
      <c r="E219" s="25">
        <v>11555323</v>
      </c>
      <c r="F219" s="26">
        <f t="shared" si="3"/>
        <v>0.015206605358374474</v>
      </c>
      <c r="G219" s="25">
        <v>771443722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3" t="s">
        <v>440</v>
      </c>
      <c r="B220" s="24" t="s">
        <v>441</v>
      </c>
      <c r="C220" s="24">
        <v>3</v>
      </c>
      <c r="D220" s="25">
        <v>296315088</v>
      </c>
      <c r="E220" s="25">
        <v>3321690</v>
      </c>
      <c r="F220" s="26">
        <f t="shared" si="3"/>
        <v>0.011209992789837283</v>
      </c>
      <c r="G220" s="25">
        <v>299636778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3" t="s">
        <v>442</v>
      </c>
      <c r="B221" s="24" t="s">
        <v>443</v>
      </c>
      <c r="C221" s="24">
        <v>3</v>
      </c>
      <c r="D221" s="25">
        <v>1517312376</v>
      </c>
      <c r="E221" s="25">
        <v>11455248</v>
      </c>
      <c r="F221" s="26">
        <f t="shared" si="3"/>
        <v>0.007549696543172465</v>
      </c>
      <c r="G221" s="25">
        <v>1528767624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3" t="s">
        <v>444</v>
      </c>
      <c r="B222" s="24" t="s">
        <v>445</v>
      </c>
      <c r="C222" s="24">
        <v>3</v>
      </c>
      <c r="D222" s="25">
        <v>649039526</v>
      </c>
      <c r="E222" s="25">
        <v>-4253212</v>
      </c>
      <c r="F222" s="26">
        <f t="shared" si="3"/>
        <v>-0.00655308625995761</v>
      </c>
      <c r="G222" s="25">
        <v>644786314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3" t="s">
        <v>446</v>
      </c>
      <c r="B223" s="24" t="s">
        <v>447</v>
      </c>
      <c r="C223" s="24">
        <v>3</v>
      </c>
      <c r="D223" s="25">
        <v>1573912154</v>
      </c>
      <c r="E223" s="25">
        <v>-3657741</v>
      </c>
      <c r="F223" s="26">
        <f t="shared" si="3"/>
        <v>-0.0023239804017677087</v>
      </c>
      <c r="G223" s="25">
        <v>1570254413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3" t="s">
        <v>448</v>
      </c>
      <c r="B224" s="24" t="s">
        <v>449</v>
      </c>
      <c r="C224" s="24">
        <v>3</v>
      </c>
      <c r="D224" s="25">
        <v>1599721525</v>
      </c>
      <c r="E224" s="25">
        <v>-16533995</v>
      </c>
      <c r="F224" s="26">
        <f t="shared" si="3"/>
        <v>-0.010335545744438238</v>
      </c>
      <c r="G224" s="25">
        <v>1583187530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3" t="s">
        <v>450</v>
      </c>
      <c r="B225" s="24" t="s">
        <v>451</v>
      </c>
      <c r="C225" s="24">
        <v>3</v>
      </c>
      <c r="D225" s="25">
        <v>171343549</v>
      </c>
      <c r="E225" s="25">
        <v>3187300</v>
      </c>
      <c r="F225" s="26">
        <f t="shared" si="3"/>
        <v>0.018601809164113907</v>
      </c>
      <c r="G225" s="25">
        <v>174530849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3" t="s">
        <v>452</v>
      </c>
      <c r="B226" s="24" t="s">
        <v>453</v>
      </c>
      <c r="C226" s="24">
        <v>3</v>
      </c>
      <c r="D226" s="25">
        <v>889750111</v>
      </c>
      <c r="E226" s="25">
        <v>14457311</v>
      </c>
      <c r="F226" s="26">
        <f t="shared" si="3"/>
        <v>0.016248731886924148</v>
      </c>
      <c r="G226" s="25">
        <v>904207422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3" t="s">
        <v>454</v>
      </c>
      <c r="B227" s="24" t="s">
        <v>455</v>
      </c>
      <c r="C227" s="24">
        <v>3</v>
      </c>
      <c r="D227" s="25">
        <v>658035616</v>
      </c>
      <c r="E227" s="25">
        <v>15158072</v>
      </c>
      <c r="F227" s="26">
        <f t="shared" si="3"/>
        <v>0.023035336737761015</v>
      </c>
      <c r="G227" s="25">
        <v>673193688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3" t="s">
        <v>456</v>
      </c>
      <c r="B228" s="24" t="s">
        <v>457</v>
      </c>
      <c r="C228" s="24">
        <v>2</v>
      </c>
      <c r="D228" s="25">
        <v>283981376</v>
      </c>
      <c r="E228" s="25">
        <v>6426383</v>
      </c>
      <c r="F228" s="26">
        <f t="shared" si="3"/>
        <v>0.02262959314627731</v>
      </c>
      <c r="G228" s="25">
        <v>290407759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3" t="s">
        <v>458</v>
      </c>
      <c r="B229" s="24" t="s">
        <v>459</v>
      </c>
      <c r="C229" s="24">
        <v>3</v>
      </c>
      <c r="D229" s="25">
        <v>553889459</v>
      </c>
      <c r="E229" s="25">
        <v>229356</v>
      </c>
      <c r="F229" s="26">
        <f t="shared" si="3"/>
        <v>0.000414082622937224</v>
      </c>
      <c r="G229" s="25">
        <v>554118815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3" t="s">
        <v>460</v>
      </c>
      <c r="B230" s="24" t="s">
        <v>461</v>
      </c>
      <c r="C230" s="24">
        <v>3</v>
      </c>
      <c r="D230" s="25">
        <v>613122031</v>
      </c>
      <c r="E230" s="25">
        <v>20560426</v>
      </c>
      <c r="F230" s="26">
        <f t="shared" si="3"/>
        <v>0.03353398664612657</v>
      </c>
      <c r="G230" s="25">
        <v>633682457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3" t="s">
        <v>462</v>
      </c>
      <c r="B231" s="24" t="s">
        <v>463</v>
      </c>
      <c r="C231" s="24">
        <v>3</v>
      </c>
      <c r="D231" s="25">
        <v>576562780</v>
      </c>
      <c r="E231" s="25">
        <v>3385681</v>
      </c>
      <c r="F231" s="26">
        <f t="shared" si="3"/>
        <v>0.005872180996490963</v>
      </c>
      <c r="G231" s="25">
        <v>579948461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3" t="s">
        <v>464</v>
      </c>
      <c r="B232" s="24" t="s">
        <v>465</v>
      </c>
      <c r="C232" s="24">
        <v>3</v>
      </c>
      <c r="D232" s="25">
        <v>865414885</v>
      </c>
      <c r="E232" s="25">
        <v>7431939</v>
      </c>
      <c r="F232" s="26">
        <f t="shared" si="3"/>
        <v>0.008587718016890823</v>
      </c>
      <c r="G232" s="25">
        <v>872846824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3" t="s">
        <v>466</v>
      </c>
      <c r="B233" s="24" t="s">
        <v>467</v>
      </c>
      <c r="C233" s="24">
        <v>2</v>
      </c>
      <c r="D233" s="25">
        <v>954976188</v>
      </c>
      <c r="E233" s="25">
        <v>4996621</v>
      </c>
      <c r="F233" s="26">
        <f t="shared" si="3"/>
        <v>0.005232194334043437</v>
      </c>
      <c r="G233" s="25">
        <v>959972809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3" t="s">
        <v>468</v>
      </c>
      <c r="B234" s="24" t="s">
        <v>469</v>
      </c>
      <c r="C234" s="24">
        <v>2</v>
      </c>
      <c r="D234" s="25">
        <v>282570568</v>
      </c>
      <c r="E234" s="25">
        <v>220403</v>
      </c>
      <c r="F234" s="26">
        <f t="shared" si="3"/>
        <v>0.0007799927698060896</v>
      </c>
      <c r="G234" s="25">
        <v>282790971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3" t="s">
        <v>470</v>
      </c>
      <c r="B235" s="24" t="s">
        <v>471</v>
      </c>
      <c r="C235" s="24">
        <v>3</v>
      </c>
      <c r="D235" s="25">
        <v>617362627</v>
      </c>
      <c r="E235" s="25">
        <v>855230</v>
      </c>
      <c r="F235" s="26">
        <f t="shared" si="3"/>
        <v>0.0013852960360686039</v>
      </c>
      <c r="G235" s="25">
        <v>618217857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3" t="s">
        <v>472</v>
      </c>
      <c r="B236" s="24" t="s">
        <v>473</v>
      </c>
      <c r="C236" s="24">
        <v>3</v>
      </c>
      <c r="D236" s="25">
        <v>177280806</v>
      </c>
      <c r="E236" s="25">
        <v>-125958</v>
      </c>
      <c r="F236" s="26">
        <f t="shared" si="3"/>
        <v>-0.0007104999285709475</v>
      </c>
      <c r="G236" s="25">
        <v>177154848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3" t="s">
        <v>474</v>
      </c>
      <c r="B237" s="24" t="s">
        <v>475</v>
      </c>
      <c r="C237" s="24">
        <v>3</v>
      </c>
      <c r="D237" s="25">
        <v>19887344</v>
      </c>
      <c r="E237" s="25">
        <v>-11703</v>
      </c>
      <c r="F237" s="26">
        <f t="shared" si="3"/>
        <v>-0.0005884647039846045</v>
      </c>
      <c r="G237" s="25">
        <v>19875641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3" t="s">
        <v>476</v>
      </c>
      <c r="B238" s="24" t="s">
        <v>477</v>
      </c>
      <c r="C238" s="24">
        <v>3</v>
      </c>
      <c r="D238" s="25">
        <v>105138996</v>
      </c>
      <c r="E238" s="25">
        <v>-90169</v>
      </c>
      <c r="F238" s="26">
        <f t="shared" si="3"/>
        <v>-0.0008576170919494038</v>
      </c>
      <c r="G238" s="25">
        <v>105048827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3" t="s">
        <v>478</v>
      </c>
      <c r="B239" s="24" t="s">
        <v>479</v>
      </c>
      <c r="C239" s="24">
        <v>3</v>
      </c>
      <c r="D239" s="25">
        <v>858708518</v>
      </c>
      <c r="E239" s="25">
        <v>10447029</v>
      </c>
      <c r="F239" s="26">
        <f t="shared" si="3"/>
        <v>0.012165978071734931</v>
      </c>
      <c r="G239" s="25">
        <v>869155547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3" t="s">
        <v>480</v>
      </c>
      <c r="B240" s="24" t="s">
        <v>481</v>
      </c>
      <c r="C240" s="24">
        <v>2</v>
      </c>
      <c r="D240" s="25">
        <v>185501476</v>
      </c>
      <c r="E240" s="25">
        <v>3121038</v>
      </c>
      <c r="F240" s="26">
        <f t="shared" si="3"/>
        <v>0.016824868822068025</v>
      </c>
      <c r="G240" s="25">
        <v>188622514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>
      <c r="A241" s="23" t="s">
        <v>482</v>
      </c>
      <c r="B241" s="24" t="s">
        <v>483</v>
      </c>
      <c r="C241" s="24">
        <v>3</v>
      </c>
      <c r="D241" s="25">
        <v>1705904800</v>
      </c>
      <c r="E241" s="25">
        <v>32208368</v>
      </c>
      <c r="F241" s="26">
        <f t="shared" si="3"/>
        <v>0.01888051900668783</v>
      </c>
      <c r="G241" s="25">
        <v>1738113168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>
      <c r="A242" s="23" t="s">
        <v>484</v>
      </c>
      <c r="B242" s="24" t="s">
        <v>485</v>
      </c>
      <c r="C242" s="24">
        <v>3</v>
      </c>
      <c r="D242" s="25">
        <v>381337673</v>
      </c>
      <c r="E242" s="25">
        <v>9957751</v>
      </c>
      <c r="F242" s="26">
        <f t="shared" si="3"/>
        <v>0.02611268622284796</v>
      </c>
      <c r="G242" s="25">
        <v>391295424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3" t="s">
        <v>486</v>
      </c>
      <c r="B243" s="24" t="s">
        <v>487</v>
      </c>
      <c r="C243" s="24">
        <v>3</v>
      </c>
      <c r="D243" s="25">
        <v>697111889</v>
      </c>
      <c r="E243" s="25">
        <v>11591521</v>
      </c>
      <c r="F243" s="26">
        <f t="shared" si="3"/>
        <v>0.01662792039973371</v>
      </c>
      <c r="G243" s="25">
        <v>708703410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3" t="s">
        <v>488</v>
      </c>
      <c r="B244" s="24" t="s">
        <v>489</v>
      </c>
      <c r="C244" s="24">
        <v>3</v>
      </c>
      <c r="D244" s="25">
        <v>933622310</v>
      </c>
      <c r="E244" s="25">
        <v>-6078309</v>
      </c>
      <c r="F244" s="26">
        <f t="shared" si="3"/>
        <v>-0.006510458174462433</v>
      </c>
      <c r="G244" s="25">
        <v>927544001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3" t="s">
        <v>490</v>
      </c>
      <c r="B245" s="24" t="s">
        <v>491</v>
      </c>
      <c r="C245" s="24">
        <v>3</v>
      </c>
      <c r="D245" s="25">
        <v>498300633</v>
      </c>
      <c r="E245" s="25">
        <v>3571261</v>
      </c>
      <c r="F245" s="26">
        <f t="shared" si="3"/>
        <v>0.007166880319816892</v>
      </c>
      <c r="G245" s="25">
        <v>501871894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3" t="s">
        <v>492</v>
      </c>
      <c r="B246" s="24" t="s">
        <v>493</v>
      </c>
      <c r="C246" s="24">
        <v>3</v>
      </c>
      <c r="D246" s="25">
        <v>407789122</v>
      </c>
      <c r="E246" s="25">
        <v>-4079787</v>
      </c>
      <c r="F246" s="26">
        <f t="shared" si="3"/>
        <v>-0.010004648922439869</v>
      </c>
      <c r="G246" s="25">
        <v>403709335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3" t="s">
        <v>494</v>
      </c>
      <c r="B247" s="24" t="s">
        <v>495</v>
      </c>
      <c r="C247" s="24">
        <v>3</v>
      </c>
      <c r="D247" s="25">
        <v>368374025</v>
      </c>
      <c r="E247" s="25">
        <v>-3962066</v>
      </c>
      <c r="F247" s="26">
        <f t="shared" si="3"/>
        <v>-0.010755552050663725</v>
      </c>
      <c r="G247" s="25">
        <v>364411959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3" t="s">
        <v>496</v>
      </c>
      <c r="B248" s="24" t="s">
        <v>497</v>
      </c>
      <c r="C248" s="24">
        <v>3</v>
      </c>
      <c r="D248" s="25">
        <v>366159762</v>
      </c>
      <c r="E248" s="25">
        <v>-3124312</v>
      </c>
      <c r="F248" s="26">
        <f t="shared" si="3"/>
        <v>-0.008532647014337966</v>
      </c>
      <c r="G248" s="25">
        <v>363035450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3" t="s">
        <v>498</v>
      </c>
      <c r="B249" s="24" t="s">
        <v>499</v>
      </c>
      <c r="C249" s="24">
        <v>3</v>
      </c>
      <c r="D249" s="25">
        <v>567608415</v>
      </c>
      <c r="E249" s="25">
        <v>8341921</v>
      </c>
      <c r="F249" s="26">
        <f t="shared" si="3"/>
        <v>0.014696612628620032</v>
      </c>
      <c r="G249" s="25">
        <v>575950336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3" t="s">
        <v>500</v>
      </c>
      <c r="B250" s="24" t="s">
        <v>501</v>
      </c>
      <c r="C250" s="24">
        <v>3</v>
      </c>
      <c r="D250" s="25">
        <v>1154423774</v>
      </c>
      <c r="E250" s="25">
        <v>-15258716</v>
      </c>
      <c r="F250" s="26">
        <f t="shared" si="3"/>
        <v>-0.013217603746265192</v>
      </c>
      <c r="G250" s="25">
        <v>1139165058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3" t="s">
        <v>502</v>
      </c>
      <c r="B251" s="24" t="s">
        <v>503</v>
      </c>
      <c r="C251" s="24">
        <v>2</v>
      </c>
      <c r="D251" s="25">
        <v>360042520</v>
      </c>
      <c r="E251" s="25">
        <v>-1886244</v>
      </c>
      <c r="F251" s="26">
        <f t="shared" si="3"/>
        <v>-0.0052389478887104775</v>
      </c>
      <c r="G251" s="25">
        <v>358156276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>
      <c r="A252" s="23" t="s">
        <v>504</v>
      </c>
      <c r="B252" s="24" t="s">
        <v>505</v>
      </c>
      <c r="C252" s="24">
        <v>3</v>
      </c>
      <c r="D252" s="25">
        <v>823305665</v>
      </c>
      <c r="E252" s="25">
        <v>-1188343</v>
      </c>
      <c r="F252" s="26">
        <f t="shared" si="3"/>
        <v>-0.001443380084114932</v>
      </c>
      <c r="G252" s="25">
        <v>822117322</v>
      </c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>
      <c r="A253" s="23"/>
      <c r="B253" s="24"/>
      <c r="C253" s="24"/>
      <c r="D253" s="25"/>
      <c r="E253" s="25"/>
      <c r="F253" s="26"/>
      <c r="G253" s="25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7" ht="12.75">
      <c r="A254" s="28" t="s">
        <v>506</v>
      </c>
      <c r="B254" s="29"/>
      <c r="C254" s="30"/>
      <c r="D254" s="31">
        <f>SUM(D8:D252)</f>
        <v>301475380060</v>
      </c>
      <c r="E254" s="31">
        <f>SUM(E8:E252)</f>
        <v>2767205486</v>
      </c>
      <c r="F254" s="26">
        <f>+E254/D254</f>
        <v>0.009178877178790743</v>
      </c>
      <c r="G254" s="31">
        <f>SUM(G8:G252)</f>
        <v>304242585546</v>
      </c>
    </row>
    <row r="255" spans="1:7" ht="12.75">
      <c r="A255" s="32" t="s">
        <v>507</v>
      </c>
      <c r="B255" s="33"/>
      <c r="C255" s="34"/>
      <c r="D255" s="35"/>
      <c r="E255" s="35"/>
      <c r="F255" s="36"/>
      <c r="G255" s="35"/>
    </row>
    <row r="256" spans="1:7" ht="13.5" thickBot="1">
      <c r="A256" s="37" t="s">
        <v>508</v>
      </c>
      <c r="B256" s="38"/>
      <c r="C256" s="39"/>
      <c r="D256" s="40">
        <f>SUM(D8:D252)-D8</f>
        <v>245025989683</v>
      </c>
      <c r="E256" s="40">
        <f>SUM(E8:E252)-E8</f>
        <v>1714776285</v>
      </c>
      <c r="F256" s="41">
        <f>+E256/D256</f>
        <v>0.006998344490796569</v>
      </c>
      <c r="G256" s="40">
        <f>SUM(G8:G252)-G8</f>
        <v>246740765968</v>
      </c>
    </row>
    <row r="257" ht="13.5" thickTop="1"/>
    <row r="258" spans="4:7" ht="12.75">
      <c r="D258" s="42"/>
      <c r="E258" s="42"/>
      <c r="F258" s="42"/>
      <c r="G258" s="42"/>
    </row>
  </sheetData>
  <sheetProtection/>
  <hyperlinks>
    <hyperlink ref="A3" r:id="rId1" display="Certified to Dept. of Education October 7, 2011, pursuant to Neb. Rev. Stat. § 79-1016"/>
  </hyperlinks>
  <printOptions horizontalCentered="1"/>
  <pageMargins left="0.5" right="0.5" top="0.5" bottom="0.5" header="0" footer="0.3"/>
  <pageSetup fitToHeight="5" fitToWidth="1" horizontalDpi="300" verticalDpi="300" orientation="portrait" scale="87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8515625" style="22" customWidth="1"/>
    <col min="2" max="2" width="33.140625" style="22" customWidth="1"/>
    <col min="3" max="3" width="4.421875" style="45" bestFit="1" customWidth="1"/>
    <col min="4" max="4" width="3.57421875" style="45" bestFit="1" customWidth="1"/>
    <col min="5" max="5" width="7.140625" style="45" bestFit="1" customWidth="1"/>
    <col min="6" max="6" width="14.00390625" style="22" bestFit="1" customWidth="1"/>
    <col min="7" max="7" width="7.7109375" style="22" bestFit="1" customWidth="1"/>
    <col min="8" max="8" width="15.57421875" style="22" bestFit="1" customWidth="1"/>
    <col min="9" max="9" width="9.28125" style="22" customWidth="1"/>
    <col min="10" max="10" width="17.28125" style="22" bestFit="1" customWidth="1"/>
    <col min="11" max="12" width="16.7109375" style="22" customWidth="1"/>
    <col min="13" max="13" width="13.28125" style="47" customWidth="1"/>
    <col min="14" max="14" width="8.7109375" style="22" bestFit="1" customWidth="1"/>
    <col min="15" max="15" width="14.421875" style="22" bestFit="1" customWidth="1"/>
    <col min="16" max="16" width="16.57421875" style="22" bestFit="1" customWidth="1"/>
    <col min="17" max="17" width="14.421875" style="22" bestFit="1" customWidth="1"/>
    <col min="18" max="18" width="10.57421875" style="47" bestFit="1" customWidth="1"/>
    <col min="19" max="19" width="7.8515625" style="22" bestFit="1" customWidth="1"/>
    <col min="20" max="20" width="15.421875" style="22" bestFit="1" customWidth="1"/>
    <col min="21" max="21" width="16.7109375" style="22" customWidth="1"/>
    <col min="22" max="22" width="15.421875" style="22" bestFit="1" customWidth="1"/>
    <col min="23" max="23" width="11.8515625" style="47" bestFit="1" customWidth="1"/>
    <col min="24" max="24" width="7.8515625" style="22" bestFit="1" customWidth="1"/>
    <col min="25" max="25" width="15.140625" style="22" customWidth="1"/>
    <col min="26" max="26" width="16.57421875" style="22" bestFit="1" customWidth="1"/>
    <col min="27" max="27" width="15.28125" style="22" customWidth="1"/>
    <col min="28" max="28" width="9.00390625" style="47" bestFit="1" customWidth="1"/>
    <col min="29" max="29" width="11.140625" style="22" customWidth="1"/>
    <col min="30" max="30" width="17.5742187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125" style="22" bestFit="1" customWidth="1"/>
    <col min="36" max="36" width="9.00390625" style="47" bestFit="1" customWidth="1"/>
    <col min="37" max="37" width="15.57421875" style="22" customWidth="1"/>
    <col min="38" max="38" width="16.00390625" style="22" customWidth="1"/>
    <col min="39" max="39" width="11.8515625" style="48" bestFit="1" customWidth="1"/>
    <col min="40" max="16384" width="9.140625" style="48" customWidth="1"/>
  </cols>
  <sheetData>
    <row r="1" spans="1:12" ht="12.75">
      <c r="A1" s="43" t="s">
        <v>509</v>
      </c>
      <c r="B1" s="44"/>
      <c r="I1" s="46" t="s">
        <v>510</v>
      </c>
      <c r="J1" s="46"/>
      <c r="K1" s="46"/>
      <c r="L1" s="46"/>
    </row>
    <row r="2" spans="1:2" ht="12.75">
      <c r="A2" s="44" t="s">
        <v>511</v>
      </c>
      <c r="B2" s="44"/>
    </row>
    <row r="3" spans="1:38" ht="12.75">
      <c r="A3" s="47" t="s">
        <v>512</v>
      </c>
      <c r="F3" s="49">
        <v>2017</v>
      </c>
      <c r="G3" s="49"/>
      <c r="H3" s="49">
        <f>$F$3</f>
        <v>2017</v>
      </c>
      <c r="I3" s="49"/>
      <c r="J3" s="49">
        <f>$F$3</f>
        <v>2017</v>
      </c>
      <c r="K3" s="50" t="s">
        <v>513</v>
      </c>
      <c r="L3" s="51">
        <f>$F$3</f>
        <v>2017</v>
      </c>
      <c r="M3" s="52" t="s">
        <v>514</v>
      </c>
      <c r="N3" s="53"/>
      <c r="O3" s="49">
        <f>$F$3</f>
        <v>2017</v>
      </c>
      <c r="P3" s="50" t="str">
        <f>$K$3</f>
        <v>2017 Adj Amnt</v>
      </c>
      <c r="Q3" s="51">
        <f>$F$3</f>
        <v>2017</v>
      </c>
      <c r="R3" s="52" t="s">
        <v>514</v>
      </c>
      <c r="S3" s="53"/>
      <c r="T3" s="49">
        <f>$F$3</f>
        <v>2017</v>
      </c>
      <c r="U3" s="50" t="str">
        <f>$K$3</f>
        <v>2017 Adj Amnt</v>
      </c>
      <c r="V3" s="51">
        <f>$F$3</f>
        <v>2017</v>
      </c>
      <c r="W3" s="52" t="s">
        <v>514</v>
      </c>
      <c r="X3" s="53"/>
      <c r="Y3" s="49">
        <f>$F$3</f>
        <v>2017</v>
      </c>
      <c r="Z3" s="50" t="str">
        <f>$K$3</f>
        <v>2017 Adj Amnt</v>
      </c>
      <c r="AA3" s="51">
        <f>$F$3</f>
        <v>2017</v>
      </c>
      <c r="AB3" s="52" t="s">
        <v>514</v>
      </c>
      <c r="AC3" s="53"/>
      <c r="AD3" s="49">
        <f>$F$3</f>
        <v>2017</v>
      </c>
      <c r="AE3" s="49"/>
      <c r="AF3" s="49">
        <f>$F$3</f>
        <v>2017</v>
      </c>
      <c r="AG3" s="54">
        <f>$F$3</f>
        <v>2017</v>
      </c>
      <c r="AH3" s="50">
        <f>$F$3</f>
        <v>2017</v>
      </c>
      <c r="AI3" s="51">
        <f>$F$3</f>
        <v>2017</v>
      </c>
      <c r="AJ3" s="52" t="s">
        <v>514</v>
      </c>
      <c r="AK3" s="55" t="s">
        <v>515</v>
      </c>
      <c r="AL3" s="49"/>
    </row>
    <row r="4" spans="1:38" ht="12.75">
      <c r="A4" s="47"/>
      <c r="E4" s="56" t="s">
        <v>516</v>
      </c>
      <c r="F4" s="49" t="s">
        <v>15</v>
      </c>
      <c r="G4" s="56" t="s">
        <v>517</v>
      </c>
      <c r="H4" s="49" t="s">
        <v>15</v>
      </c>
      <c r="I4" s="56" t="s">
        <v>518</v>
      </c>
      <c r="J4" s="49" t="s">
        <v>15</v>
      </c>
      <c r="K4" s="57" t="s">
        <v>519</v>
      </c>
      <c r="L4" s="51" t="s">
        <v>520</v>
      </c>
      <c r="M4" s="52" t="s">
        <v>521</v>
      </c>
      <c r="N4" s="56" t="s">
        <v>522</v>
      </c>
      <c r="O4" s="49" t="s">
        <v>15</v>
      </c>
      <c r="P4" s="57" t="s">
        <v>519</v>
      </c>
      <c r="Q4" s="51" t="s">
        <v>520</v>
      </c>
      <c r="R4" s="52" t="s">
        <v>521</v>
      </c>
      <c r="S4" s="56" t="s">
        <v>523</v>
      </c>
      <c r="T4" s="49" t="s">
        <v>15</v>
      </c>
      <c r="U4" s="57" t="s">
        <v>519</v>
      </c>
      <c r="V4" s="51" t="s">
        <v>520</v>
      </c>
      <c r="W4" s="52" t="s">
        <v>521</v>
      </c>
      <c r="X4" s="56" t="s">
        <v>524</v>
      </c>
      <c r="Y4" s="49" t="s">
        <v>15</v>
      </c>
      <c r="Z4" s="57" t="s">
        <v>525</v>
      </c>
      <c r="AA4" s="51" t="s">
        <v>520</v>
      </c>
      <c r="AB4" s="52" t="s">
        <v>521</v>
      </c>
      <c r="AC4" s="56" t="s">
        <v>526</v>
      </c>
      <c r="AD4" s="49" t="s">
        <v>15</v>
      </c>
      <c r="AE4" s="56" t="s">
        <v>527</v>
      </c>
      <c r="AF4" s="49" t="s">
        <v>15</v>
      </c>
      <c r="AG4" s="54" t="s">
        <v>528</v>
      </c>
      <c r="AH4" s="50" t="s">
        <v>529</v>
      </c>
      <c r="AI4" s="51" t="s">
        <v>530</v>
      </c>
      <c r="AJ4" s="52" t="s">
        <v>521</v>
      </c>
      <c r="AK4" s="55" t="s">
        <v>531</v>
      </c>
      <c r="AL4" s="49"/>
    </row>
    <row r="5" spans="1:40" ht="12.75">
      <c r="A5" s="58" t="s">
        <v>532</v>
      </c>
      <c r="B5" s="59" t="s">
        <v>10</v>
      </c>
      <c r="C5" s="60" t="s">
        <v>12</v>
      </c>
      <c r="D5" s="60" t="s">
        <v>533</v>
      </c>
      <c r="E5" s="61" t="s">
        <v>534</v>
      </c>
      <c r="F5" s="58" t="s">
        <v>535</v>
      </c>
      <c r="G5" s="61" t="s">
        <v>534</v>
      </c>
      <c r="H5" s="58" t="s">
        <v>536</v>
      </c>
      <c r="I5" s="61" t="s">
        <v>534</v>
      </c>
      <c r="J5" s="58" t="s">
        <v>537</v>
      </c>
      <c r="K5" s="62" t="s">
        <v>538</v>
      </c>
      <c r="L5" s="63" t="s">
        <v>538</v>
      </c>
      <c r="M5" s="64" t="s">
        <v>538</v>
      </c>
      <c r="N5" s="61" t="s">
        <v>534</v>
      </c>
      <c r="O5" s="58" t="s">
        <v>539</v>
      </c>
      <c r="P5" s="62" t="s">
        <v>539</v>
      </c>
      <c r="Q5" s="63" t="s">
        <v>539</v>
      </c>
      <c r="R5" s="64" t="s">
        <v>539</v>
      </c>
      <c r="S5" s="61" t="s">
        <v>534</v>
      </c>
      <c r="T5" s="58" t="s">
        <v>540</v>
      </c>
      <c r="U5" s="62" t="s">
        <v>540</v>
      </c>
      <c r="V5" s="63" t="s">
        <v>540</v>
      </c>
      <c r="W5" s="64" t="s">
        <v>540</v>
      </c>
      <c r="X5" s="61" t="s">
        <v>534</v>
      </c>
      <c r="Y5" s="58" t="s">
        <v>541</v>
      </c>
      <c r="Z5" s="62" t="s">
        <v>541</v>
      </c>
      <c r="AA5" s="63" t="s">
        <v>541</v>
      </c>
      <c r="AB5" s="64" t="s">
        <v>541</v>
      </c>
      <c r="AC5" s="61" t="s">
        <v>534</v>
      </c>
      <c r="AD5" s="65" t="s">
        <v>542</v>
      </c>
      <c r="AE5" s="61" t="s">
        <v>534</v>
      </c>
      <c r="AF5" s="58" t="s">
        <v>543</v>
      </c>
      <c r="AG5" s="66" t="s">
        <v>544</v>
      </c>
      <c r="AH5" s="62" t="s">
        <v>14</v>
      </c>
      <c r="AI5" s="63" t="s">
        <v>545</v>
      </c>
      <c r="AJ5" s="64" t="s">
        <v>546</v>
      </c>
      <c r="AK5" s="58" t="s">
        <v>547</v>
      </c>
      <c r="AL5" s="58" t="s">
        <v>548</v>
      </c>
      <c r="AM5" s="58" t="s">
        <v>549</v>
      </c>
      <c r="AN5" s="67"/>
    </row>
    <row r="6" spans="1:40" ht="12.75">
      <c r="A6" s="68" t="s">
        <v>17</v>
      </c>
      <c r="B6" s="69" t="s">
        <v>16</v>
      </c>
      <c r="C6" s="24">
        <v>0</v>
      </c>
      <c r="D6" s="24" t="s">
        <v>550</v>
      </c>
      <c r="E6" s="70">
        <f aca="true" t="shared" si="0" ref="E6:E69">+F6/$AG6</f>
        <v>0.038200240828085284</v>
      </c>
      <c r="F6" s="71">
        <v>2156380307</v>
      </c>
      <c r="G6" s="72">
        <f aca="true" t="shared" si="1" ref="G6:G69">+H6/$AG6</f>
        <v>0.007280819655538014</v>
      </c>
      <c r="H6" s="71">
        <v>410997831</v>
      </c>
      <c r="I6" s="72">
        <f aca="true" t="shared" si="2" ref="I6:I69">+J6/$AG6</f>
        <v>0.007037151709646354</v>
      </c>
      <c r="J6" s="71">
        <v>397242924</v>
      </c>
      <c r="K6" s="73">
        <v>1162016</v>
      </c>
      <c r="L6" s="74">
        <f aca="true" t="shared" si="3" ref="L6:L69">+J6+K6</f>
        <v>398404940</v>
      </c>
      <c r="M6" s="75">
        <f aca="true" t="shared" si="4" ref="M6:M69">+K6/J6</f>
        <v>0.0029252025141170293</v>
      </c>
      <c r="N6" s="76">
        <f aca="true" t="shared" si="5" ref="N6:N69">+O6/$AG6</f>
        <v>0.6616821793033693</v>
      </c>
      <c r="O6" s="71">
        <v>37351555645</v>
      </c>
      <c r="P6" s="73">
        <v>876131672</v>
      </c>
      <c r="Q6" s="74">
        <f aca="true" t="shared" si="6" ref="Q6:Q69">+O6+P6</f>
        <v>38227687317</v>
      </c>
      <c r="R6" s="75">
        <f aca="true" t="shared" si="7" ref="R6:R69">+P6/O6</f>
        <v>0.023456363647260347</v>
      </c>
      <c r="S6" s="76">
        <f aca="true" t="shared" si="8" ref="S6:S69">+T6/$AG6</f>
        <v>0.27261256559592695</v>
      </c>
      <c r="T6" s="71">
        <v>15388813137</v>
      </c>
      <c r="U6" s="73">
        <v>160282104</v>
      </c>
      <c r="V6" s="74">
        <f>+T6+U6</f>
        <v>15549095241</v>
      </c>
      <c r="W6" s="75">
        <f aca="true" t="shared" si="9" ref="W6:W69">+U6/T6</f>
        <v>0.010415494851557246</v>
      </c>
      <c r="X6" s="76">
        <f aca="true" t="shared" si="10" ref="X6:X69">+Y6/$AG6</f>
        <v>0.011926721892010274</v>
      </c>
      <c r="Y6" s="71">
        <v>673256180</v>
      </c>
      <c r="Z6" s="73">
        <v>14853409</v>
      </c>
      <c r="AA6" s="74">
        <f>+Y6+Z6</f>
        <v>688109589</v>
      </c>
      <c r="AB6" s="75">
        <f aca="true" t="shared" si="11" ref="AB6:AB69">+Z6/Y6</f>
        <v>0.02206204627783736</v>
      </c>
      <c r="AC6" s="76">
        <f aca="true" t="shared" si="12" ref="AC6:AC69">+AD6/$AG6</f>
        <v>0.0012603210154238864</v>
      </c>
      <c r="AD6" s="71">
        <v>71144353</v>
      </c>
      <c r="AE6" s="76">
        <f aca="true" t="shared" si="13" ref="AE6:AE69">AF6/$AG6</f>
        <v>0</v>
      </c>
      <c r="AF6" s="71">
        <v>0</v>
      </c>
      <c r="AG6" s="71">
        <v>56449390377</v>
      </c>
      <c r="AH6" s="73">
        <v>1052429201</v>
      </c>
      <c r="AI6" s="74">
        <v>57501819578</v>
      </c>
      <c r="AJ6" s="75">
        <f aca="true" t="shared" si="14" ref="AJ6:AJ69">+AH6/AG6</f>
        <v>0.01864376557428345</v>
      </c>
      <c r="AK6" s="71">
        <v>23026500</v>
      </c>
      <c r="AL6" s="71">
        <v>161818567</v>
      </c>
      <c r="AM6" s="25">
        <v>0</v>
      </c>
      <c r="AN6" s="77"/>
    </row>
    <row r="7" spans="1:40" ht="12.75">
      <c r="A7" s="68" t="s">
        <v>19</v>
      </c>
      <c r="B7" s="69" t="s">
        <v>18</v>
      </c>
      <c r="C7" s="24">
        <v>3</v>
      </c>
      <c r="D7" s="24"/>
      <c r="E7" s="70">
        <f t="shared" si="0"/>
        <v>0.029616941526332242</v>
      </c>
      <c r="F7" s="71">
        <v>13849518</v>
      </c>
      <c r="G7" s="72">
        <f t="shared" si="1"/>
        <v>0.018969750959621768</v>
      </c>
      <c r="H7" s="71">
        <v>8870663</v>
      </c>
      <c r="I7" s="72">
        <f t="shared" si="2"/>
        <v>0.05969696699924257</v>
      </c>
      <c r="J7" s="71">
        <v>27915584</v>
      </c>
      <c r="K7" s="73">
        <v>81658</v>
      </c>
      <c r="L7" s="74">
        <f t="shared" si="3"/>
        <v>27997242</v>
      </c>
      <c r="M7" s="75">
        <f t="shared" si="4"/>
        <v>0.002925176131009833</v>
      </c>
      <c r="N7" s="76">
        <f t="shared" si="5"/>
        <v>0.1312961845364678</v>
      </c>
      <c r="O7" s="71">
        <v>61396916</v>
      </c>
      <c r="P7" s="73">
        <v>2020358</v>
      </c>
      <c r="Q7" s="74">
        <f t="shared" si="6"/>
        <v>63417274</v>
      </c>
      <c r="R7" s="75">
        <f t="shared" si="7"/>
        <v>0.03290650624862004</v>
      </c>
      <c r="S7" s="76">
        <f t="shared" si="8"/>
        <v>0.03295097785702868</v>
      </c>
      <c r="T7" s="71">
        <v>15408585</v>
      </c>
      <c r="U7" s="73">
        <v>326340</v>
      </c>
      <c r="V7" s="74">
        <f aca="true" t="shared" si="15" ref="V7:V70">+T7+U7</f>
        <v>15734925</v>
      </c>
      <c r="W7" s="75">
        <f t="shared" si="9"/>
        <v>0.021179102428938154</v>
      </c>
      <c r="X7" s="76">
        <f t="shared" si="10"/>
        <v>0.710313342984829</v>
      </c>
      <c r="Y7" s="71">
        <v>332157776</v>
      </c>
      <c r="Z7" s="73">
        <v>-4870856</v>
      </c>
      <c r="AA7" s="74">
        <f aca="true" t="shared" si="16" ref="AA7:AA70">+Y7+Z7</f>
        <v>327286920</v>
      </c>
      <c r="AB7" s="75">
        <f t="shared" si="11"/>
        <v>-0.014664284120206778</v>
      </c>
      <c r="AC7" s="76">
        <f t="shared" si="12"/>
        <v>0.01715583513647798</v>
      </c>
      <c r="AD7" s="71">
        <v>8022437</v>
      </c>
      <c r="AE7" s="76">
        <f t="shared" si="13"/>
        <v>0</v>
      </c>
      <c r="AF7" s="71">
        <v>0</v>
      </c>
      <c r="AG7" s="71">
        <v>467621479</v>
      </c>
      <c r="AH7" s="73">
        <v>-2442500</v>
      </c>
      <c r="AI7" s="74">
        <v>465178979</v>
      </c>
      <c r="AJ7" s="75">
        <f t="shared" si="14"/>
        <v>-0.005223241680906621</v>
      </c>
      <c r="AK7" s="71">
        <v>4740</v>
      </c>
      <c r="AL7" s="71">
        <v>76330</v>
      </c>
      <c r="AM7" s="25">
        <v>0</v>
      </c>
      <c r="AN7" s="77"/>
    </row>
    <row r="8" spans="1:40" ht="12.75">
      <c r="A8" s="68" t="s">
        <v>21</v>
      </c>
      <c r="B8" s="69" t="s">
        <v>20</v>
      </c>
      <c r="C8" s="24">
        <v>3</v>
      </c>
      <c r="D8" s="24"/>
      <c r="E8" s="70">
        <f t="shared" si="0"/>
        <v>0.03968940526103853</v>
      </c>
      <c r="F8" s="71">
        <v>43289597</v>
      </c>
      <c r="G8" s="72">
        <f t="shared" si="1"/>
        <v>0.009003271961218317</v>
      </c>
      <c r="H8" s="71">
        <v>9819951</v>
      </c>
      <c r="I8" s="72">
        <f t="shared" si="2"/>
        <v>0.013609604506678296</v>
      </c>
      <c r="J8" s="71">
        <v>14844120</v>
      </c>
      <c r="K8" s="73">
        <v>43422</v>
      </c>
      <c r="L8" s="74">
        <f t="shared" si="3"/>
        <v>14887542</v>
      </c>
      <c r="M8" s="75">
        <f t="shared" si="4"/>
        <v>0.0029251986645217097</v>
      </c>
      <c r="N8" s="76">
        <f t="shared" si="5"/>
        <v>0.6532752318427903</v>
      </c>
      <c r="O8" s="71">
        <v>712533265</v>
      </c>
      <c r="P8" s="73">
        <v>22982184</v>
      </c>
      <c r="Q8" s="74">
        <f t="shared" si="6"/>
        <v>735515449</v>
      </c>
      <c r="R8" s="75">
        <f t="shared" si="7"/>
        <v>0.03225419096749118</v>
      </c>
      <c r="S8" s="76">
        <f t="shared" si="8"/>
        <v>0.2811835202576253</v>
      </c>
      <c r="T8" s="71">
        <v>306689435</v>
      </c>
      <c r="U8" s="73">
        <v>6469974</v>
      </c>
      <c r="V8" s="74">
        <f t="shared" si="15"/>
        <v>313159409</v>
      </c>
      <c r="W8" s="75">
        <f t="shared" si="9"/>
        <v>0.02109617502800512</v>
      </c>
      <c r="X8" s="76">
        <f t="shared" si="10"/>
        <v>0.0031320449063662287</v>
      </c>
      <c r="Y8" s="71">
        <v>3416150</v>
      </c>
      <c r="Z8" s="73">
        <v>-46797</v>
      </c>
      <c r="AA8" s="74">
        <f t="shared" si="16"/>
        <v>3369353</v>
      </c>
      <c r="AB8" s="75">
        <f t="shared" si="11"/>
        <v>-0.013698754445794242</v>
      </c>
      <c r="AC8" s="76">
        <f t="shared" si="12"/>
        <v>0.0001069212642830173</v>
      </c>
      <c r="AD8" s="71">
        <v>116620</v>
      </c>
      <c r="AE8" s="76">
        <f t="shared" si="13"/>
        <v>0</v>
      </c>
      <c r="AF8" s="71">
        <v>0</v>
      </c>
      <c r="AG8" s="71">
        <v>1090709138</v>
      </c>
      <c r="AH8" s="73">
        <v>29448783</v>
      </c>
      <c r="AI8" s="74">
        <v>1120157921</v>
      </c>
      <c r="AJ8" s="75">
        <f t="shared" si="14"/>
        <v>0.026999666523377014</v>
      </c>
      <c r="AK8" s="71">
        <v>85470</v>
      </c>
      <c r="AL8" s="71">
        <v>2600740</v>
      </c>
      <c r="AM8" s="25">
        <v>0</v>
      </c>
      <c r="AN8" s="77"/>
    </row>
    <row r="9" spans="1:40" ht="12.75">
      <c r="A9" s="68" t="s">
        <v>23</v>
      </c>
      <c r="B9" s="69" t="s">
        <v>22</v>
      </c>
      <c r="C9" s="24">
        <v>3</v>
      </c>
      <c r="D9" s="24"/>
      <c r="E9" s="70">
        <f t="shared" si="0"/>
        <v>0.10986239681435615</v>
      </c>
      <c r="F9" s="71">
        <v>195969747</v>
      </c>
      <c r="G9" s="72">
        <f t="shared" si="1"/>
        <v>0.013308225556437557</v>
      </c>
      <c r="H9" s="71">
        <v>23738874</v>
      </c>
      <c r="I9" s="72">
        <f t="shared" si="2"/>
        <v>0.02892296681533654</v>
      </c>
      <c r="J9" s="71">
        <v>51592052</v>
      </c>
      <c r="K9" s="73">
        <v>150917</v>
      </c>
      <c r="L9" s="74">
        <f t="shared" si="3"/>
        <v>51742969</v>
      </c>
      <c r="M9" s="75">
        <f t="shared" si="4"/>
        <v>0.002925198633308867</v>
      </c>
      <c r="N9" s="76">
        <f t="shared" si="5"/>
        <v>0.23109548509052444</v>
      </c>
      <c r="O9" s="71">
        <v>412222244</v>
      </c>
      <c r="P9" s="73">
        <v>13054280</v>
      </c>
      <c r="Q9" s="74">
        <f t="shared" si="6"/>
        <v>425276524</v>
      </c>
      <c r="R9" s="75">
        <f t="shared" si="7"/>
        <v>0.03166806301699721</v>
      </c>
      <c r="S9" s="76">
        <f t="shared" si="8"/>
        <v>0.0925004229766602</v>
      </c>
      <c r="T9" s="71">
        <v>164999900</v>
      </c>
      <c r="U9" s="73">
        <v>2931380</v>
      </c>
      <c r="V9" s="74">
        <f t="shared" si="15"/>
        <v>167931280</v>
      </c>
      <c r="W9" s="75">
        <f t="shared" si="9"/>
        <v>0.017765950161181914</v>
      </c>
      <c r="X9" s="76">
        <f t="shared" si="10"/>
        <v>0.5114213368756076</v>
      </c>
      <c r="Y9" s="71">
        <v>912260363</v>
      </c>
      <c r="Z9" s="73">
        <v>-13822062</v>
      </c>
      <c r="AA9" s="74">
        <f t="shared" si="16"/>
        <v>898438301</v>
      </c>
      <c r="AB9" s="75">
        <f t="shared" si="11"/>
        <v>-0.015151444215493116</v>
      </c>
      <c r="AC9" s="76">
        <f t="shared" si="12"/>
        <v>0.012889165871077522</v>
      </c>
      <c r="AD9" s="71">
        <v>22991366</v>
      </c>
      <c r="AE9" s="76">
        <f t="shared" si="13"/>
        <v>0</v>
      </c>
      <c r="AF9" s="71">
        <v>0</v>
      </c>
      <c r="AG9" s="71">
        <v>1783774546</v>
      </c>
      <c r="AH9" s="73">
        <v>2314515</v>
      </c>
      <c r="AI9" s="74">
        <v>1786089061</v>
      </c>
      <c r="AJ9" s="75">
        <f t="shared" si="14"/>
        <v>0.0012975378559976379</v>
      </c>
      <c r="AK9" s="71">
        <v>61835</v>
      </c>
      <c r="AL9" s="71">
        <v>6005</v>
      </c>
      <c r="AM9" s="25">
        <v>0</v>
      </c>
      <c r="AN9" s="77"/>
    </row>
    <row r="10" spans="1:40" ht="12.75">
      <c r="A10" s="68" t="s">
        <v>25</v>
      </c>
      <c r="B10" s="69" t="s">
        <v>24</v>
      </c>
      <c r="C10" s="24">
        <v>3</v>
      </c>
      <c r="D10" s="24"/>
      <c r="E10" s="70">
        <f t="shared" si="0"/>
        <v>0.04032628167442673</v>
      </c>
      <c r="F10" s="71">
        <v>32520762</v>
      </c>
      <c r="G10" s="72">
        <f t="shared" si="1"/>
        <v>0.019995427364732372</v>
      </c>
      <c r="H10" s="71">
        <v>16125130</v>
      </c>
      <c r="I10" s="72">
        <f t="shared" si="2"/>
        <v>0.00512090360578175</v>
      </c>
      <c r="J10" s="71">
        <v>4129706</v>
      </c>
      <c r="K10" s="73">
        <v>12080</v>
      </c>
      <c r="L10" s="74">
        <f t="shared" si="3"/>
        <v>4141786</v>
      </c>
      <c r="M10" s="75">
        <f t="shared" si="4"/>
        <v>0.0029251476981654386</v>
      </c>
      <c r="N10" s="76">
        <f t="shared" si="5"/>
        <v>0.06551766092392951</v>
      </c>
      <c r="O10" s="71">
        <v>52836120</v>
      </c>
      <c r="P10" s="73">
        <v>860756</v>
      </c>
      <c r="Q10" s="74">
        <f t="shared" si="6"/>
        <v>53696876</v>
      </c>
      <c r="R10" s="75">
        <f t="shared" si="7"/>
        <v>0.016291052408844556</v>
      </c>
      <c r="S10" s="76">
        <f t="shared" si="8"/>
        <v>0.02012510209086896</v>
      </c>
      <c r="T10" s="71">
        <v>16229705</v>
      </c>
      <c r="U10" s="73">
        <v>76796</v>
      </c>
      <c r="V10" s="74">
        <f t="shared" si="15"/>
        <v>16306501</v>
      </c>
      <c r="W10" s="75">
        <f t="shared" si="9"/>
        <v>0.004731817368214641</v>
      </c>
      <c r="X10" s="76">
        <f t="shared" si="10"/>
        <v>0.8318960984018967</v>
      </c>
      <c r="Y10" s="71">
        <v>670875020</v>
      </c>
      <c r="Z10" s="73">
        <v>-8418186</v>
      </c>
      <c r="AA10" s="74">
        <f t="shared" si="16"/>
        <v>662456834</v>
      </c>
      <c r="AB10" s="75">
        <f t="shared" si="11"/>
        <v>-0.01254806893838438</v>
      </c>
      <c r="AC10" s="76">
        <f t="shared" si="12"/>
        <v>0.017018525938363952</v>
      </c>
      <c r="AD10" s="71">
        <v>13724435</v>
      </c>
      <c r="AE10" s="76">
        <f t="shared" si="13"/>
        <v>0</v>
      </c>
      <c r="AF10" s="71">
        <v>0</v>
      </c>
      <c r="AG10" s="71">
        <v>806440878</v>
      </c>
      <c r="AH10" s="73">
        <v>-7468554</v>
      </c>
      <c r="AI10" s="74">
        <v>798972324</v>
      </c>
      <c r="AJ10" s="75">
        <f t="shared" si="14"/>
        <v>-0.009261130237497708</v>
      </c>
      <c r="AK10" s="71">
        <v>297855</v>
      </c>
      <c r="AL10" s="71">
        <v>350320</v>
      </c>
      <c r="AM10" s="25">
        <v>0</v>
      </c>
      <c r="AN10" s="77"/>
    </row>
    <row r="11" spans="1:40" ht="12.75">
      <c r="A11" s="68" t="s">
        <v>27</v>
      </c>
      <c r="B11" s="69" t="s">
        <v>26</v>
      </c>
      <c r="C11" s="24">
        <v>3</v>
      </c>
      <c r="D11" s="24"/>
      <c r="E11" s="70">
        <f t="shared" si="0"/>
        <v>0.04996683142951461</v>
      </c>
      <c r="F11" s="71">
        <v>27797790</v>
      </c>
      <c r="G11" s="72">
        <f t="shared" si="1"/>
        <v>0.0029875224879852124</v>
      </c>
      <c r="H11" s="71">
        <v>1662033</v>
      </c>
      <c r="I11" s="72">
        <f t="shared" si="2"/>
        <v>0.0009865764579813396</v>
      </c>
      <c r="J11" s="71">
        <v>548857</v>
      </c>
      <c r="K11" s="73">
        <v>1606</v>
      </c>
      <c r="L11" s="74">
        <f t="shared" si="3"/>
        <v>550463</v>
      </c>
      <c r="M11" s="75">
        <f t="shared" si="4"/>
        <v>0.0029260809281834795</v>
      </c>
      <c r="N11" s="76">
        <f t="shared" si="5"/>
        <v>0.14622782893843408</v>
      </c>
      <c r="O11" s="71">
        <v>81350175</v>
      </c>
      <c r="P11" s="73">
        <v>1729948</v>
      </c>
      <c r="Q11" s="74">
        <f t="shared" si="6"/>
        <v>83080123</v>
      </c>
      <c r="R11" s="75">
        <f t="shared" si="7"/>
        <v>0.021265449029458143</v>
      </c>
      <c r="S11" s="76">
        <f t="shared" si="8"/>
        <v>0.05923464501001528</v>
      </c>
      <c r="T11" s="71">
        <v>32953705</v>
      </c>
      <c r="U11" s="73">
        <v>0</v>
      </c>
      <c r="V11" s="74">
        <f t="shared" si="15"/>
        <v>32953705</v>
      </c>
      <c r="W11" s="75">
        <f t="shared" si="9"/>
        <v>0</v>
      </c>
      <c r="X11" s="76">
        <f t="shared" si="10"/>
        <v>0.7186437114933838</v>
      </c>
      <c r="Y11" s="71">
        <v>399799355</v>
      </c>
      <c r="Z11" s="73">
        <v>36870</v>
      </c>
      <c r="AA11" s="74">
        <f t="shared" si="16"/>
        <v>399836225</v>
      </c>
      <c r="AB11" s="75">
        <f t="shared" si="11"/>
        <v>9.22212593364489E-05</v>
      </c>
      <c r="AC11" s="76">
        <f t="shared" si="12"/>
        <v>0.02195288418268571</v>
      </c>
      <c r="AD11" s="71">
        <v>12212935</v>
      </c>
      <c r="AE11" s="76">
        <f t="shared" si="13"/>
        <v>0</v>
      </c>
      <c r="AF11" s="71">
        <v>0</v>
      </c>
      <c r="AG11" s="71">
        <v>556324850</v>
      </c>
      <c r="AH11" s="73">
        <v>1768424</v>
      </c>
      <c r="AI11" s="74">
        <v>558093274</v>
      </c>
      <c r="AJ11" s="75">
        <f t="shared" si="14"/>
        <v>0.003178761473624628</v>
      </c>
      <c r="AK11" s="71">
        <v>9600</v>
      </c>
      <c r="AL11" s="71">
        <v>272370</v>
      </c>
      <c r="AM11" s="25">
        <v>0</v>
      </c>
      <c r="AN11" s="77"/>
    </row>
    <row r="12" spans="1:40" ht="12.75">
      <c r="A12" s="68" t="s">
        <v>29</v>
      </c>
      <c r="B12" s="69" t="s">
        <v>28</v>
      </c>
      <c r="C12" s="24">
        <v>3</v>
      </c>
      <c r="D12" s="24"/>
      <c r="E12" s="70">
        <f t="shared" si="0"/>
        <v>0.04715515154028237</v>
      </c>
      <c r="F12" s="71">
        <v>34184325</v>
      </c>
      <c r="G12" s="72">
        <f t="shared" si="1"/>
        <v>0.002670455099580997</v>
      </c>
      <c r="H12" s="71">
        <v>1935901</v>
      </c>
      <c r="I12" s="72">
        <f t="shared" si="2"/>
        <v>0.00035669365798899564</v>
      </c>
      <c r="J12" s="71">
        <v>258579</v>
      </c>
      <c r="K12" s="73">
        <v>757</v>
      </c>
      <c r="L12" s="74">
        <f t="shared" si="3"/>
        <v>259336</v>
      </c>
      <c r="M12" s="75">
        <f t="shared" si="4"/>
        <v>0.0029275385858867115</v>
      </c>
      <c r="N12" s="76">
        <f t="shared" si="5"/>
        <v>0.07837785117214766</v>
      </c>
      <c r="O12" s="71">
        <v>56818690</v>
      </c>
      <c r="P12" s="73">
        <v>1065473</v>
      </c>
      <c r="Q12" s="74">
        <f t="shared" si="6"/>
        <v>57884163</v>
      </c>
      <c r="R12" s="75">
        <f t="shared" si="7"/>
        <v>0.01875215708070707</v>
      </c>
      <c r="S12" s="76">
        <f t="shared" si="8"/>
        <v>0.042302123676286274</v>
      </c>
      <c r="T12" s="71">
        <v>30666205</v>
      </c>
      <c r="U12" s="73">
        <v>0</v>
      </c>
      <c r="V12" s="74">
        <f t="shared" si="15"/>
        <v>30666205</v>
      </c>
      <c r="W12" s="75">
        <f t="shared" si="9"/>
        <v>0</v>
      </c>
      <c r="X12" s="76">
        <f t="shared" si="10"/>
        <v>0.8003698797043296</v>
      </c>
      <c r="Y12" s="71">
        <v>580214530</v>
      </c>
      <c r="Z12" s="73">
        <v>1909321</v>
      </c>
      <c r="AA12" s="74">
        <f t="shared" si="16"/>
        <v>582123851</v>
      </c>
      <c r="AB12" s="75">
        <f t="shared" si="11"/>
        <v>0.003290715591007347</v>
      </c>
      <c r="AC12" s="76">
        <f t="shared" si="12"/>
        <v>0.02876784514938408</v>
      </c>
      <c r="AD12" s="71">
        <v>20854760</v>
      </c>
      <c r="AE12" s="76">
        <f t="shared" si="13"/>
        <v>0</v>
      </c>
      <c r="AF12" s="71">
        <v>0</v>
      </c>
      <c r="AG12" s="71">
        <v>724932990</v>
      </c>
      <c r="AH12" s="73">
        <v>2975551</v>
      </c>
      <c r="AI12" s="74">
        <v>727908541</v>
      </c>
      <c r="AJ12" s="75">
        <f t="shared" si="14"/>
        <v>0.0041045876529912095</v>
      </c>
      <c r="AK12" s="71">
        <v>0</v>
      </c>
      <c r="AL12" s="71">
        <v>0</v>
      </c>
      <c r="AM12" s="25">
        <v>0</v>
      </c>
      <c r="AN12" s="77"/>
    </row>
    <row r="13" spans="1:40" ht="12.75">
      <c r="A13" s="68" t="s">
        <v>31</v>
      </c>
      <c r="B13" s="69" t="s">
        <v>30</v>
      </c>
      <c r="C13" s="24">
        <v>3</v>
      </c>
      <c r="D13" s="24" t="s">
        <v>551</v>
      </c>
      <c r="E13" s="70">
        <f t="shared" si="0"/>
        <v>0.0519718605436362</v>
      </c>
      <c r="F13" s="71">
        <v>57981142</v>
      </c>
      <c r="G13" s="72">
        <f t="shared" si="1"/>
        <v>0.0038360348779172726</v>
      </c>
      <c r="H13" s="71">
        <v>4279579</v>
      </c>
      <c r="I13" s="72">
        <f t="shared" si="2"/>
        <v>0.006591813154533217</v>
      </c>
      <c r="J13" s="71">
        <v>7353996</v>
      </c>
      <c r="K13" s="73">
        <v>21512</v>
      </c>
      <c r="L13" s="74">
        <f t="shared" si="3"/>
        <v>7375508</v>
      </c>
      <c r="M13" s="75">
        <f t="shared" si="4"/>
        <v>0.0029252123607355785</v>
      </c>
      <c r="N13" s="76">
        <f t="shared" si="5"/>
        <v>0.08536372739897725</v>
      </c>
      <c r="O13" s="71">
        <v>95233966</v>
      </c>
      <c r="P13" s="73">
        <v>994104</v>
      </c>
      <c r="Q13" s="74">
        <f t="shared" si="6"/>
        <v>96228070</v>
      </c>
      <c r="R13" s="75">
        <f t="shared" si="7"/>
        <v>0.010438544583977527</v>
      </c>
      <c r="S13" s="76">
        <f t="shared" si="8"/>
        <v>0.05316284514516932</v>
      </c>
      <c r="T13" s="71">
        <v>59309835</v>
      </c>
      <c r="U13" s="73">
        <v>0</v>
      </c>
      <c r="V13" s="74">
        <f t="shared" si="15"/>
        <v>59309835</v>
      </c>
      <c r="W13" s="75">
        <f t="shared" si="9"/>
        <v>0</v>
      </c>
      <c r="X13" s="76">
        <f t="shared" si="10"/>
        <v>0.7714286523568938</v>
      </c>
      <c r="Y13" s="71">
        <v>860625611</v>
      </c>
      <c r="Z13" s="73">
        <v>4955244</v>
      </c>
      <c r="AA13" s="74">
        <f t="shared" si="16"/>
        <v>865580855</v>
      </c>
      <c r="AB13" s="75">
        <f t="shared" si="11"/>
        <v>0.00575772314542473</v>
      </c>
      <c r="AC13" s="76">
        <f t="shared" si="12"/>
        <v>0.027645066522872914</v>
      </c>
      <c r="AD13" s="71">
        <v>30841546</v>
      </c>
      <c r="AE13" s="76">
        <f t="shared" si="13"/>
        <v>0</v>
      </c>
      <c r="AF13" s="71">
        <v>0</v>
      </c>
      <c r="AG13" s="71">
        <v>1115625675</v>
      </c>
      <c r="AH13" s="73">
        <v>5970860</v>
      </c>
      <c r="AI13" s="74">
        <v>1121596535</v>
      </c>
      <c r="AJ13" s="75">
        <f t="shared" si="14"/>
        <v>0.005352028134347123</v>
      </c>
      <c r="AK13" s="71">
        <v>0</v>
      </c>
      <c r="AL13" s="71">
        <v>385565</v>
      </c>
      <c r="AM13" s="25">
        <v>0</v>
      </c>
      <c r="AN13" s="77"/>
    </row>
    <row r="14" spans="1:40" ht="12.75">
      <c r="A14" s="68" t="s">
        <v>33</v>
      </c>
      <c r="B14" s="69" t="s">
        <v>32</v>
      </c>
      <c r="C14" s="24">
        <v>2</v>
      </c>
      <c r="D14" s="24"/>
      <c r="E14" s="70">
        <f t="shared" si="0"/>
        <v>0.029799606910743993</v>
      </c>
      <c r="F14" s="71">
        <v>7091348</v>
      </c>
      <c r="G14" s="72">
        <f t="shared" si="1"/>
        <v>0.0052504574389185205</v>
      </c>
      <c r="H14" s="71">
        <v>1249440</v>
      </c>
      <c r="I14" s="72">
        <f t="shared" si="2"/>
        <v>0.0013005455018696497</v>
      </c>
      <c r="J14" s="71">
        <v>309488</v>
      </c>
      <c r="K14" s="73">
        <v>905</v>
      </c>
      <c r="L14" s="74">
        <f t="shared" si="3"/>
        <v>310393</v>
      </c>
      <c r="M14" s="75">
        <f t="shared" si="4"/>
        <v>0.0029241844594943907</v>
      </c>
      <c r="N14" s="76">
        <f t="shared" si="5"/>
        <v>0.049416627676453606</v>
      </c>
      <c r="O14" s="71">
        <v>11759568</v>
      </c>
      <c r="P14" s="73">
        <v>0</v>
      </c>
      <c r="Q14" s="74">
        <f t="shared" si="6"/>
        <v>11759568</v>
      </c>
      <c r="R14" s="75">
        <f t="shared" si="7"/>
        <v>0</v>
      </c>
      <c r="S14" s="76">
        <f t="shared" si="8"/>
        <v>0.020566653299454077</v>
      </c>
      <c r="T14" s="71">
        <v>4894202</v>
      </c>
      <c r="U14" s="73">
        <v>0</v>
      </c>
      <c r="V14" s="74">
        <f t="shared" si="15"/>
        <v>4894202</v>
      </c>
      <c r="W14" s="75">
        <f t="shared" si="9"/>
        <v>0</v>
      </c>
      <c r="X14" s="76">
        <f t="shared" si="10"/>
        <v>0.8828705074123105</v>
      </c>
      <c r="Y14" s="71">
        <v>210094785</v>
      </c>
      <c r="Z14" s="73">
        <v>8808658</v>
      </c>
      <c r="AA14" s="74">
        <f t="shared" si="16"/>
        <v>218903443</v>
      </c>
      <c r="AB14" s="75">
        <f t="shared" si="11"/>
        <v>0.041927066395293915</v>
      </c>
      <c r="AC14" s="76">
        <f t="shared" si="12"/>
        <v>0.010795601760249643</v>
      </c>
      <c r="AD14" s="71">
        <v>2569006</v>
      </c>
      <c r="AE14" s="76">
        <f t="shared" si="13"/>
        <v>0</v>
      </c>
      <c r="AF14" s="71">
        <v>0</v>
      </c>
      <c r="AG14" s="71">
        <v>237967837</v>
      </c>
      <c r="AH14" s="73">
        <v>8809563</v>
      </c>
      <c r="AI14" s="74">
        <v>246777400</v>
      </c>
      <c r="AJ14" s="75">
        <f t="shared" si="14"/>
        <v>0.0370199734176682</v>
      </c>
      <c r="AK14" s="71">
        <v>0</v>
      </c>
      <c r="AL14" s="71">
        <v>0</v>
      </c>
      <c r="AM14" s="25">
        <v>0</v>
      </c>
      <c r="AN14" s="77"/>
    </row>
    <row r="15" spans="1:40" ht="12.75">
      <c r="A15" s="68" t="s">
        <v>35</v>
      </c>
      <c r="B15" s="69" t="s">
        <v>34</v>
      </c>
      <c r="C15" s="24">
        <v>3</v>
      </c>
      <c r="D15" s="24"/>
      <c r="E15" s="70">
        <f t="shared" si="0"/>
        <v>0.03963977044721016</v>
      </c>
      <c r="F15" s="71">
        <v>12108448</v>
      </c>
      <c r="G15" s="72">
        <f t="shared" si="1"/>
        <v>0.02155077746597915</v>
      </c>
      <c r="H15" s="71">
        <v>6582946</v>
      </c>
      <c r="I15" s="72">
        <f t="shared" si="2"/>
        <v>0.002649821264903714</v>
      </c>
      <c r="J15" s="71">
        <v>809420</v>
      </c>
      <c r="K15" s="73">
        <v>2367</v>
      </c>
      <c r="L15" s="74">
        <f t="shared" si="3"/>
        <v>811787</v>
      </c>
      <c r="M15" s="75">
        <f t="shared" si="4"/>
        <v>0.002924316177015641</v>
      </c>
      <c r="N15" s="76">
        <f t="shared" si="5"/>
        <v>0.08697195480662427</v>
      </c>
      <c r="O15" s="71">
        <v>26566637</v>
      </c>
      <c r="P15" s="73">
        <v>8046</v>
      </c>
      <c r="Q15" s="74">
        <f t="shared" si="6"/>
        <v>26574683</v>
      </c>
      <c r="R15" s="75">
        <f t="shared" si="7"/>
        <v>0.000302861065930174</v>
      </c>
      <c r="S15" s="76">
        <f t="shared" si="8"/>
        <v>0.0007728912710457525</v>
      </c>
      <c r="T15" s="71">
        <v>236089</v>
      </c>
      <c r="U15" s="73">
        <v>0</v>
      </c>
      <c r="V15" s="74">
        <f t="shared" si="15"/>
        <v>236089</v>
      </c>
      <c r="W15" s="75">
        <f t="shared" si="9"/>
        <v>0</v>
      </c>
      <c r="X15" s="76">
        <f t="shared" si="10"/>
        <v>0.8053334418115986</v>
      </c>
      <c r="Y15" s="71">
        <v>245998854</v>
      </c>
      <c r="Z15" s="73">
        <v>3011892</v>
      </c>
      <c r="AA15" s="74">
        <f t="shared" si="16"/>
        <v>249010746</v>
      </c>
      <c r="AB15" s="75">
        <f t="shared" si="11"/>
        <v>0.012243520451522103</v>
      </c>
      <c r="AC15" s="76">
        <f t="shared" si="12"/>
        <v>0.025055015660993007</v>
      </c>
      <c r="AD15" s="71">
        <v>7653358</v>
      </c>
      <c r="AE15" s="76">
        <f t="shared" si="13"/>
        <v>0.018026327271645395</v>
      </c>
      <c r="AF15" s="71">
        <v>5506360</v>
      </c>
      <c r="AG15" s="71">
        <v>305462112</v>
      </c>
      <c r="AH15" s="73">
        <v>3022305</v>
      </c>
      <c r="AI15" s="74">
        <v>308484417</v>
      </c>
      <c r="AJ15" s="75">
        <f t="shared" si="14"/>
        <v>0.009894205799244916</v>
      </c>
      <c r="AK15" s="71">
        <v>0</v>
      </c>
      <c r="AL15" s="71">
        <v>0</v>
      </c>
      <c r="AM15" s="25">
        <v>0</v>
      </c>
      <c r="AN15" s="77"/>
    </row>
    <row r="16" spans="1:40" ht="12.75">
      <c r="A16" s="68" t="s">
        <v>37</v>
      </c>
      <c r="B16" s="69" t="s">
        <v>36</v>
      </c>
      <c r="C16" s="24">
        <v>3</v>
      </c>
      <c r="D16" s="24"/>
      <c r="E16" s="70">
        <f t="shared" si="0"/>
        <v>0.023883696377524546</v>
      </c>
      <c r="F16" s="71">
        <v>9960664</v>
      </c>
      <c r="G16" s="72">
        <f t="shared" si="1"/>
        <v>0.020072035811608543</v>
      </c>
      <c r="H16" s="71">
        <v>8371016</v>
      </c>
      <c r="I16" s="72">
        <f t="shared" si="2"/>
        <v>0.07173456140292572</v>
      </c>
      <c r="J16" s="71">
        <v>29916804</v>
      </c>
      <c r="K16" s="73">
        <v>87513</v>
      </c>
      <c r="L16" s="74">
        <f t="shared" si="3"/>
        <v>30004317</v>
      </c>
      <c r="M16" s="75">
        <f t="shared" si="4"/>
        <v>0.002925212198468794</v>
      </c>
      <c r="N16" s="76">
        <f t="shared" si="5"/>
        <v>0.04763153811028266</v>
      </c>
      <c r="O16" s="71">
        <v>19864670</v>
      </c>
      <c r="P16" s="73">
        <v>0</v>
      </c>
      <c r="Q16" s="74">
        <f t="shared" si="6"/>
        <v>19864670</v>
      </c>
      <c r="R16" s="75">
        <f t="shared" si="7"/>
        <v>0</v>
      </c>
      <c r="S16" s="76">
        <f t="shared" si="8"/>
        <v>0.0018310596347220647</v>
      </c>
      <c r="T16" s="71">
        <v>763641</v>
      </c>
      <c r="U16" s="73">
        <v>0</v>
      </c>
      <c r="V16" s="74">
        <f t="shared" si="15"/>
        <v>763641</v>
      </c>
      <c r="W16" s="75">
        <f t="shared" si="9"/>
        <v>0</v>
      </c>
      <c r="X16" s="76">
        <f t="shared" si="10"/>
        <v>0.8093731087189778</v>
      </c>
      <c r="Y16" s="71">
        <v>337547985</v>
      </c>
      <c r="Z16" s="73">
        <v>1528446</v>
      </c>
      <c r="AA16" s="74">
        <f t="shared" si="16"/>
        <v>339076431</v>
      </c>
      <c r="AB16" s="75">
        <f t="shared" si="11"/>
        <v>0.004528085095812377</v>
      </c>
      <c r="AC16" s="76">
        <f t="shared" si="12"/>
        <v>0.02547399994395858</v>
      </c>
      <c r="AD16" s="71">
        <v>10623898</v>
      </c>
      <c r="AE16" s="76">
        <f t="shared" si="13"/>
        <v>0</v>
      </c>
      <c r="AF16" s="71">
        <v>0</v>
      </c>
      <c r="AG16" s="71">
        <v>417048678</v>
      </c>
      <c r="AH16" s="73">
        <v>1615959</v>
      </c>
      <c r="AI16" s="74">
        <v>418664637</v>
      </c>
      <c r="AJ16" s="75">
        <f t="shared" si="14"/>
        <v>0.003874749124609382</v>
      </c>
      <c r="AK16" s="71">
        <v>0</v>
      </c>
      <c r="AL16" s="71">
        <v>0</v>
      </c>
      <c r="AM16" s="25">
        <v>0</v>
      </c>
      <c r="AN16" s="77"/>
    </row>
    <row r="17" spans="1:40" ht="12.75">
      <c r="A17" s="68" t="s">
        <v>39</v>
      </c>
      <c r="B17" s="69" t="s">
        <v>38</v>
      </c>
      <c r="C17" s="24">
        <v>3</v>
      </c>
      <c r="D17" s="24"/>
      <c r="E17" s="70">
        <f t="shared" si="0"/>
        <v>0.04664503277240773</v>
      </c>
      <c r="F17" s="71">
        <v>67709827</v>
      </c>
      <c r="G17" s="72">
        <f t="shared" si="1"/>
        <v>0.0035629559347892673</v>
      </c>
      <c r="H17" s="71">
        <v>5171979</v>
      </c>
      <c r="I17" s="72">
        <f t="shared" si="2"/>
        <v>0.0048403579801234485</v>
      </c>
      <c r="J17" s="71">
        <v>7026253</v>
      </c>
      <c r="K17" s="73">
        <v>20553</v>
      </c>
      <c r="L17" s="74">
        <f t="shared" si="3"/>
        <v>7046806</v>
      </c>
      <c r="M17" s="75">
        <f t="shared" si="4"/>
        <v>0.00292517220771868</v>
      </c>
      <c r="N17" s="76">
        <f t="shared" si="5"/>
        <v>0.12850861986115672</v>
      </c>
      <c r="O17" s="71">
        <v>186542830</v>
      </c>
      <c r="P17" s="73">
        <v>-1910146</v>
      </c>
      <c r="Q17" s="74">
        <f t="shared" si="6"/>
        <v>184632684</v>
      </c>
      <c r="R17" s="75">
        <f t="shared" si="7"/>
        <v>-0.010239718138724496</v>
      </c>
      <c r="S17" s="76">
        <f t="shared" si="8"/>
        <v>0.06869802498412575</v>
      </c>
      <c r="T17" s="71">
        <v>99721902</v>
      </c>
      <c r="U17" s="73">
        <v>0</v>
      </c>
      <c r="V17" s="74">
        <f t="shared" si="15"/>
        <v>99721902</v>
      </c>
      <c r="W17" s="75">
        <f t="shared" si="9"/>
        <v>0</v>
      </c>
      <c r="X17" s="76">
        <f t="shared" si="10"/>
        <v>0.7147426024517655</v>
      </c>
      <c r="Y17" s="71">
        <v>1037518790</v>
      </c>
      <c r="Z17" s="73">
        <v>44928415</v>
      </c>
      <c r="AA17" s="74">
        <f t="shared" si="16"/>
        <v>1082447205</v>
      </c>
      <c r="AB17" s="75">
        <f t="shared" si="11"/>
        <v>0.043303712118794496</v>
      </c>
      <c r="AC17" s="76">
        <f t="shared" si="12"/>
        <v>0.0330024060156316</v>
      </c>
      <c r="AD17" s="71">
        <v>47906220</v>
      </c>
      <c r="AE17" s="76">
        <f t="shared" si="13"/>
        <v>0</v>
      </c>
      <c r="AF17" s="71">
        <v>0</v>
      </c>
      <c r="AG17" s="71">
        <v>1451597801</v>
      </c>
      <c r="AH17" s="73">
        <v>43038822</v>
      </c>
      <c r="AI17" s="74">
        <v>1494636623</v>
      </c>
      <c r="AJ17" s="75">
        <f t="shared" si="14"/>
        <v>0.029649274730473362</v>
      </c>
      <c r="AK17" s="71">
        <v>471290</v>
      </c>
      <c r="AL17" s="71">
        <v>4496365</v>
      </c>
      <c r="AM17" s="25">
        <v>0</v>
      </c>
      <c r="AN17" s="77"/>
    </row>
    <row r="18" spans="1:40" ht="12.75">
      <c r="A18" s="68" t="s">
        <v>41</v>
      </c>
      <c r="B18" s="69" t="s">
        <v>40</v>
      </c>
      <c r="C18" s="24">
        <v>3</v>
      </c>
      <c r="D18" s="24"/>
      <c r="E18" s="70">
        <f t="shared" si="0"/>
        <v>0.03263714784816567</v>
      </c>
      <c r="F18" s="71">
        <v>15322154</v>
      </c>
      <c r="G18" s="72">
        <f t="shared" si="1"/>
        <v>0.004303352777603071</v>
      </c>
      <c r="H18" s="71">
        <v>2020294</v>
      </c>
      <c r="I18" s="72">
        <f t="shared" si="2"/>
        <v>0.010371462455065343</v>
      </c>
      <c r="J18" s="71">
        <v>4869088</v>
      </c>
      <c r="K18" s="73">
        <v>14244</v>
      </c>
      <c r="L18" s="74">
        <f t="shared" si="3"/>
        <v>4883332</v>
      </c>
      <c r="M18" s="75">
        <f t="shared" si="4"/>
        <v>0.002925393831452625</v>
      </c>
      <c r="N18" s="76">
        <f t="shared" si="5"/>
        <v>0.07772365343036439</v>
      </c>
      <c r="O18" s="71">
        <v>36488905</v>
      </c>
      <c r="P18" s="73">
        <v>-227966</v>
      </c>
      <c r="Q18" s="74">
        <f t="shared" si="6"/>
        <v>36260939</v>
      </c>
      <c r="R18" s="75">
        <f t="shared" si="7"/>
        <v>-0.006247542917497798</v>
      </c>
      <c r="S18" s="76">
        <f t="shared" si="8"/>
        <v>0.009840016085721865</v>
      </c>
      <c r="T18" s="71">
        <v>4619590</v>
      </c>
      <c r="U18" s="73">
        <v>0</v>
      </c>
      <c r="V18" s="74">
        <f t="shared" si="15"/>
        <v>4619590</v>
      </c>
      <c r="W18" s="75">
        <f t="shared" si="9"/>
        <v>0</v>
      </c>
      <c r="X18" s="76">
        <f t="shared" si="10"/>
        <v>0.8059321631154003</v>
      </c>
      <c r="Y18" s="71">
        <v>378360780</v>
      </c>
      <c r="Z18" s="73">
        <v>8164772</v>
      </c>
      <c r="AA18" s="74">
        <f t="shared" si="16"/>
        <v>386525552</v>
      </c>
      <c r="AB18" s="75">
        <f t="shared" si="11"/>
        <v>0.021579329654622236</v>
      </c>
      <c r="AC18" s="76">
        <f t="shared" si="12"/>
        <v>0.05919220428767935</v>
      </c>
      <c r="AD18" s="71">
        <v>27788950</v>
      </c>
      <c r="AE18" s="76">
        <f t="shared" si="13"/>
        <v>0</v>
      </c>
      <c r="AF18" s="71">
        <v>0</v>
      </c>
      <c r="AG18" s="71">
        <v>469469761</v>
      </c>
      <c r="AH18" s="73">
        <v>7951050</v>
      </c>
      <c r="AI18" s="74">
        <v>477420811</v>
      </c>
      <c r="AJ18" s="75">
        <f t="shared" si="14"/>
        <v>0.016936234578908266</v>
      </c>
      <c r="AK18" s="71">
        <v>12985</v>
      </c>
      <c r="AL18" s="71">
        <v>824415</v>
      </c>
      <c r="AM18" s="25">
        <v>0</v>
      </c>
      <c r="AN18" s="77"/>
    </row>
    <row r="19" spans="1:40" ht="12.75">
      <c r="A19" s="68" t="s">
        <v>43</v>
      </c>
      <c r="B19" s="69" t="s">
        <v>42</v>
      </c>
      <c r="C19" s="24">
        <v>3</v>
      </c>
      <c r="D19" s="24"/>
      <c r="E19" s="70">
        <f t="shared" si="0"/>
        <v>0.0389328156207202</v>
      </c>
      <c r="F19" s="71">
        <v>32083408</v>
      </c>
      <c r="G19" s="72">
        <f t="shared" si="1"/>
        <v>0.005037314165229882</v>
      </c>
      <c r="H19" s="71">
        <v>4151105</v>
      </c>
      <c r="I19" s="72">
        <f t="shared" si="2"/>
        <v>0.015842227787397398</v>
      </c>
      <c r="J19" s="71">
        <v>13055122</v>
      </c>
      <c r="K19" s="73">
        <v>38188</v>
      </c>
      <c r="L19" s="74">
        <f t="shared" si="3"/>
        <v>13093310</v>
      </c>
      <c r="M19" s="75">
        <f t="shared" si="4"/>
        <v>0.0029251354372636274</v>
      </c>
      <c r="N19" s="76">
        <f t="shared" si="5"/>
        <v>0.06921712865077496</v>
      </c>
      <c r="O19" s="71">
        <v>57039835</v>
      </c>
      <c r="P19" s="73">
        <v>780651</v>
      </c>
      <c r="Q19" s="74">
        <f t="shared" si="6"/>
        <v>57820486</v>
      </c>
      <c r="R19" s="75">
        <f t="shared" si="7"/>
        <v>0.013686066939008501</v>
      </c>
      <c r="S19" s="76">
        <f t="shared" si="8"/>
        <v>0.01781676373444454</v>
      </c>
      <c r="T19" s="71">
        <v>14682280</v>
      </c>
      <c r="U19" s="73">
        <v>0</v>
      </c>
      <c r="V19" s="74">
        <f t="shared" si="15"/>
        <v>14682280</v>
      </c>
      <c r="W19" s="75">
        <f t="shared" si="9"/>
        <v>0</v>
      </c>
      <c r="X19" s="76">
        <f t="shared" si="10"/>
        <v>0.8150063253947768</v>
      </c>
      <c r="Y19" s="71">
        <v>671623155</v>
      </c>
      <c r="Z19" s="73">
        <v>29182955</v>
      </c>
      <c r="AA19" s="74">
        <f t="shared" si="16"/>
        <v>700806110</v>
      </c>
      <c r="AB19" s="75">
        <f t="shared" si="11"/>
        <v>0.04345138308997104</v>
      </c>
      <c r="AC19" s="76">
        <f t="shared" si="12"/>
        <v>0.03814742464665624</v>
      </c>
      <c r="AD19" s="71">
        <v>31436190</v>
      </c>
      <c r="AE19" s="76">
        <f t="shared" si="13"/>
        <v>0</v>
      </c>
      <c r="AF19" s="71">
        <v>0</v>
      </c>
      <c r="AG19" s="71">
        <v>824071095</v>
      </c>
      <c r="AH19" s="73">
        <v>30001794</v>
      </c>
      <c r="AI19" s="74">
        <v>854072889</v>
      </c>
      <c r="AJ19" s="75">
        <f t="shared" si="14"/>
        <v>0.03640680298342463</v>
      </c>
      <c r="AK19" s="71">
        <v>186400</v>
      </c>
      <c r="AL19" s="71">
        <v>627535</v>
      </c>
      <c r="AM19" s="25">
        <v>0</v>
      </c>
      <c r="AN19" s="77"/>
    </row>
    <row r="20" spans="1:40" ht="12.75">
      <c r="A20" s="68" t="s">
        <v>45</v>
      </c>
      <c r="B20" s="69" t="s">
        <v>44</v>
      </c>
      <c r="C20" s="24">
        <v>3</v>
      </c>
      <c r="D20" s="24"/>
      <c r="E20" s="70">
        <f t="shared" si="0"/>
        <v>0.04455652799646567</v>
      </c>
      <c r="F20" s="71">
        <v>44840021</v>
      </c>
      <c r="G20" s="72">
        <f t="shared" si="1"/>
        <v>0.029449707849670204</v>
      </c>
      <c r="H20" s="71">
        <v>29637083</v>
      </c>
      <c r="I20" s="72">
        <f t="shared" si="2"/>
        <v>0.10269492868955109</v>
      </c>
      <c r="J20" s="71">
        <v>103348330</v>
      </c>
      <c r="K20" s="73">
        <v>302315</v>
      </c>
      <c r="L20" s="74">
        <f t="shared" si="3"/>
        <v>103650645</v>
      </c>
      <c r="M20" s="75">
        <f t="shared" si="4"/>
        <v>0.0029252045001597993</v>
      </c>
      <c r="N20" s="76">
        <f t="shared" si="5"/>
        <v>0.3211750665438864</v>
      </c>
      <c r="O20" s="71">
        <v>323218558</v>
      </c>
      <c r="P20" s="73">
        <v>6750014</v>
      </c>
      <c r="Q20" s="74">
        <f t="shared" si="6"/>
        <v>329968572</v>
      </c>
      <c r="R20" s="75">
        <f t="shared" si="7"/>
        <v>0.02088374517158758</v>
      </c>
      <c r="S20" s="76">
        <f t="shared" si="8"/>
        <v>0.10864339628489772</v>
      </c>
      <c r="T20" s="71">
        <v>109334645</v>
      </c>
      <c r="U20" s="73">
        <v>-3300305</v>
      </c>
      <c r="V20" s="74">
        <f t="shared" si="15"/>
        <v>106034340</v>
      </c>
      <c r="W20" s="75">
        <f t="shared" si="9"/>
        <v>-0.03018535433119118</v>
      </c>
      <c r="X20" s="76">
        <f t="shared" si="10"/>
        <v>0.38154862096631664</v>
      </c>
      <c r="Y20" s="71">
        <v>383976242</v>
      </c>
      <c r="Z20" s="73">
        <v>13492987</v>
      </c>
      <c r="AA20" s="74">
        <f t="shared" si="16"/>
        <v>397469229</v>
      </c>
      <c r="AB20" s="75">
        <f t="shared" si="11"/>
        <v>0.03514016109361266</v>
      </c>
      <c r="AC20" s="76">
        <f t="shared" si="12"/>
        <v>0.011931751669212308</v>
      </c>
      <c r="AD20" s="71">
        <v>12007668</v>
      </c>
      <c r="AE20" s="76">
        <f t="shared" si="13"/>
        <v>0</v>
      </c>
      <c r="AF20" s="71">
        <v>0</v>
      </c>
      <c r="AG20" s="71">
        <v>1006362547</v>
      </c>
      <c r="AH20" s="73">
        <v>17245011</v>
      </c>
      <c r="AI20" s="74">
        <v>1023607558</v>
      </c>
      <c r="AJ20" s="75">
        <f t="shared" si="14"/>
        <v>0.01713598250591494</v>
      </c>
      <c r="AK20" s="71">
        <v>0</v>
      </c>
      <c r="AL20" s="71">
        <v>424566</v>
      </c>
      <c r="AM20" s="25">
        <v>0</v>
      </c>
      <c r="AN20" s="77"/>
    </row>
    <row r="21" spans="1:40" ht="12.75">
      <c r="A21" s="68" t="s">
        <v>47</v>
      </c>
      <c r="B21" s="78" t="s">
        <v>46</v>
      </c>
      <c r="C21" s="24">
        <v>3</v>
      </c>
      <c r="D21" s="24"/>
      <c r="E21" s="70">
        <f t="shared" si="0"/>
        <v>0.05700063187162877</v>
      </c>
      <c r="F21" s="71">
        <v>37914384</v>
      </c>
      <c r="G21" s="72">
        <f t="shared" si="1"/>
        <v>0.015546258987074001</v>
      </c>
      <c r="H21" s="71">
        <v>10340707</v>
      </c>
      <c r="I21" s="72">
        <f t="shared" si="2"/>
        <v>0.05840820427460479</v>
      </c>
      <c r="J21" s="71">
        <v>38850641</v>
      </c>
      <c r="K21" s="73">
        <v>113645</v>
      </c>
      <c r="L21" s="74">
        <f t="shared" si="3"/>
        <v>38964286</v>
      </c>
      <c r="M21" s="75">
        <f t="shared" si="4"/>
        <v>0.0029251769616877106</v>
      </c>
      <c r="N21" s="76">
        <f t="shared" si="5"/>
        <v>0.11545525825112472</v>
      </c>
      <c r="O21" s="71">
        <v>76795903</v>
      </c>
      <c r="P21" s="73">
        <v>995497</v>
      </c>
      <c r="Q21" s="74">
        <f t="shared" si="6"/>
        <v>77791400</v>
      </c>
      <c r="R21" s="75">
        <f t="shared" si="7"/>
        <v>0.01296289204386333</v>
      </c>
      <c r="S21" s="76">
        <f t="shared" si="8"/>
        <v>0.042455142239461216</v>
      </c>
      <c r="T21" s="71">
        <v>28239346</v>
      </c>
      <c r="U21" s="73">
        <v>-819028</v>
      </c>
      <c r="V21" s="74">
        <f t="shared" si="15"/>
        <v>27420318</v>
      </c>
      <c r="W21" s="75">
        <f t="shared" si="9"/>
        <v>-0.029003079603897343</v>
      </c>
      <c r="X21" s="76">
        <f t="shared" si="10"/>
        <v>0.6857354655821857</v>
      </c>
      <c r="Y21" s="71">
        <v>456121922</v>
      </c>
      <c r="Z21" s="73">
        <v>18336210</v>
      </c>
      <c r="AA21" s="74">
        <f t="shared" si="16"/>
        <v>474458132</v>
      </c>
      <c r="AB21" s="75">
        <f t="shared" si="11"/>
        <v>0.04020023839152375</v>
      </c>
      <c r="AC21" s="76">
        <f t="shared" si="12"/>
        <v>0.02539903879392082</v>
      </c>
      <c r="AD21" s="71">
        <v>16894355</v>
      </c>
      <c r="AE21" s="76">
        <f t="shared" si="13"/>
        <v>0</v>
      </c>
      <c r="AF21" s="71">
        <v>0</v>
      </c>
      <c r="AG21" s="71">
        <v>665157258</v>
      </c>
      <c r="AH21" s="73">
        <v>18626324</v>
      </c>
      <c r="AI21" s="74">
        <v>683783582</v>
      </c>
      <c r="AJ21" s="75">
        <f t="shared" si="14"/>
        <v>0.02800288770208383</v>
      </c>
      <c r="AK21" s="71">
        <v>0</v>
      </c>
      <c r="AL21" s="71">
        <v>0</v>
      </c>
      <c r="AM21" s="25">
        <v>0</v>
      </c>
      <c r="AN21" s="77"/>
    </row>
    <row r="22" spans="1:40" ht="12.75">
      <c r="A22" s="68" t="s">
        <v>49</v>
      </c>
      <c r="B22" s="69" t="s">
        <v>48</v>
      </c>
      <c r="C22" s="24">
        <v>3</v>
      </c>
      <c r="D22" s="24"/>
      <c r="E22" s="70">
        <f t="shared" si="0"/>
        <v>0.04894533093900943</v>
      </c>
      <c r="F22" s="71">
        <v>32798775</v>
      </c>
      <c r="G22" s="72">
        <f t="shared" si="1"/>
        <v>0.0008752557865861129</v>
      </c>
      <c r="H22" s="71">
        <v>586518</v>
      </c>
      <c r="I22" s="72">
        <f t="shared" si="2"/>
        <v>0.0003883897374676448</v>
      </c>
      <c r="J22" s="71">
        <v>260264</v>
      </c>
      <c r="K22" s="73">
        <v>762</v>
      </c>
      <c r="L22" s="74">
        <f t="shared" si="3"/>
        <v>261026</v>
      </c>
      <c r="M22" s="75">
        <f t="shared" si="4"/>
        <v>0.002927796391356469</v>
      </c>
      <c r="N22" s="76">
        <f t="shared" si="5"/>
        <v>0.07092331118206771</v>
      </c>
      <c r="O22" s="71">
        <v>47526448</v>
      </c>
      <c r="P22" s="73">
        <v>-1119976</v>
      </c>
      <c r="Q22" s="74">
        <f t="shared" si="6"/>
        <v>46406472</v>
      </c>
      <c r="R22" s="75">
        <f t="shared" si="7"/>
        <v>-0.023565320934566793</v>
      </c>
      <c r="S22" s="76">
        <f t="shared" si="8"/>
        <v>0.012453412265681108</v>
      </c>
      <c r="T22" s="71">
        <v>8345161</v>
      </c>
      <c r="U22" s="73">
        <v>0</v>
      </c>
      <c r="V22" s="74">
        <f t="shared" si="15"/>
        <v>8345161</v>
      </c>
      <c r="W22" s="75">
        <f t="shared" si="9"/>
        <v>0</v>
      </c>
      <c r="X22" s="76">
        <f t="shared" si="10"/>
        <v>0.8458385649215882</v>
      </c>
      <c r="Y22" s="71">
        <v>566805214</v>
      </c>
      <c r="Z22" s="73">
        <v>23873267</v>
      </c>
      <c r="AA22" s="74">
        <f t="shared" si="16"/>
        <v>590678481</v>
      </c>
      <c r="AB22" s="75">
        <f t="shared" si="11"/>
        <v>0.04211899680936951</v>
      </c>
      <c r="AC22" s="76">
        <f t="shared" si="12"/>
        <v>0.020575735167599862</v>
      </c>
      <c r="AD22" s="71">
        <v>13788014</v>
      </c>
      <c r="AE22" s="76">
        <f t="shared" si="13"/>
        <v>0</v>
      </c>
      <c r="AF22" s="71">
        <v>0</v>
      </c>
      <c r="AG22" s="71">
        <v>670110394</v>
      </c>
      <c r="AH22" s="73">
        <v>22754053</v>
      </c>
      <c r="AI22" s="74">
        <v>692864447</v>
      </c>
      <c r="AJ22" s="75">
        <f t="shared" si="14"/>
        <v>0.033955678353498275</v>
      </c>
      <c r="AK22" s="71">
        <v>0</v>
      </c>
      <c r="AL22" s="71">
        <v>0</v>
      </c>
      <c r="AM22" s="25">
        <v>0</v>
      </c>
      <c r="AN22" s="77"/>
    </row>
    <row r="23" spans="1:40" ht="12.75">
      <c r="A23" s="68" t="s">
        <v>51</v>
      </c>
      <c r="B23" s="69" t="s">
        <v>50</v>
      </c>
      <c r="C23" s="24">
        <v>3</v>
      </c>
      <c r="D23" s="24"/>
      <c r="E23" s="70">
        <f t="shared" si="0"/>
        <v>0.060956959485041685</v>
      </c>
      <c r="F23" s="71">
        <v>49476777</v>
      </c>
      <c r="G23" s="72">
        <f t="shared" si="1"/>
        <v>0.0025273849761834033</v>
      </c>
      <c r="H23" s="71">
        <v>2051396</v>
      </c>
      <c r="I23" s="72">
        <f t="shared" si="2"/>
        <v>0.0009519071446559004</v>
      </c>
      <c r="J23" s="71">
        <v>772632</v>
      </c>
      <c r="K23" s="73">
        <v>2260</v>
      </c>
      <c r="L23" s="74">
        <f t="shared" si="3"/>
        <v>774892</v>
      </c>
      <c r="M23" s="75">
        <f t="shared" si="4"/>
        <v>0.0029250665258493047</v>
      </c>
      <c r="N23" s="76">
        <f t="shared" si="5"/>
        <v>0.1269079325093951</v>
      </c>
      <c r="O23" s="71">
        <v>103007032</v>
      </c>
      <c r="P23" s="73">
        <v>-1067</v>
      </c>
      <c r="Q23" s="74">
        <f t="shared" si="6"/>
        <v>103005965</v>
      </c>
      <c r="R23" s="75">
        <f t="shared" si="7"/>
        <v>-1.0358516105968377E-05</v>
      </c>
      <c r="S23" s="76">
        <f t="shared" si="8"/>
        <v>0.05045118215742859</v>
      </c>
      <c r="T23" s="71">
        <v>40949580</v>
      </c>
      <c r="U23" s="73">
        <v>0</v>
      </c>
      <c r="V23" s="74">
        <f t="shared" si="15"/>
        <v>40949580</v>
      </c>
      <c r="W23" s="75">
        <f t="shared" si="9"/>
        <v>0</v>
      </c>
      <c r="X23" s="76">
        <f t="shared" si="10"/>
        <v>0.7291059747042719</v>
      </c>
      <c r="Y23" s="71">
        <v>591791553</v>
      </c>
      <c r="Z23" s="73">
        <v>16908331</v>
      </c>
      <c r="AA23" s="74">
        <f t="shared" si="16"/>
        <v>608699884</v>
      </c>
      <c r="AB23" s="75">
        <f t="shared" si="11"/>
        <v>0.0285714301163741</v>
      </c>
      <c r="AC23" s="76">
        <f t="shared" si="12"/>
        <v>0.0290986590230235</v>
      </c>
      <c r="AD23" s="71">
        <v>23618433</v>
      </c>
      <c r="AE23" s="76">
        <f t="shared" si="13"/>
        <v>0</v>
      </c>
      <c r="AF23" s="71">
        <v>0</v>
      </c>
      <c r="AG23" s="71">
        <v>811667403</v>
      </c>
      <c r="AH23" s="73">
        <v>16909524</v>
      </c>
      <c r="AI23" s="74">
        <v>828576927</v>
      </c>
      <c r="AJ23" s="75">
        <f t="shared" si="14"/>
        <v>0.0208330702175556</v>
      </c>
      <c r="AK23" s="71">
        <v>0</v>
      </c>
      <c r="AL23" s="71">
        <v>38705</v>
      </c>
      <c r="AM23" s="25">
        <v>0</v>
      </c>
      <c r="AN23" s="77"/>
    </row>
    <row r="24" spans="1:40" ht="12.75">
      <c r="A24" s="68" t="s">
        <v>53</v>
      </c>
      <c r="B24" s="69" t="s">
        <v>52</v>
      </c>
      <c r="C24" s="24">
        <v>3</v>
      </c>
      <c r="D24" s="24"/>
      <c r="E24" s="70">
        <f t="shared" si="0"/>
        <v>0.03875770309415329</v>
      </c>
      <c r="F24" s="71">
        <v>24102130</v>
      </c>
      <c r="G24" s="72">
        <f t="shared" si="1"/>
        <v>0.016115828181226793</v>
      </c>
      <c r="H24" s="71">
        <v>10021899</v>
      </c>
      <c r="I24" s="72">
        <f t="shared" si="2"/>
        <v>0.0542247219485485</v>
      </c>
      <c r="J24" s="71">
        <v>33720556</v>
      </c>
      <c r="K24" s="73">
        <v>98639</v>
      </c>
      <c r="L24" s="74">
        <f t="shared" si="3"/>
        <v>33819195</v>
      </c>
      <c r="M24" s="75">
        <f t="shared" si="4"/>
        <v>0.0029251890152700924</v>
      </c>
      <c r="N24" s="76">
        <f t="shared" si="5"/>
        <v>0.22283862732662774</v>
      </c>
      <c r="O24" s="71">
        <v>138575951</v>
      </c>
      <c r="P24" s="73">
        <v>355134</v>
      </c>
      <c r="Q24" s="74">
        <f t="shared" si="6"/>
        <v>138931085</v>
      </c>
      <c r="R24" s="75">
        <f t="shared" si="7"/>
        <v>0.0025627390426496153</v>
      </c>
      <c r="S24" s="76">
        <f t="shared" si="8"/>
        <v>0.04019600942504682</v>
      </c>
      <c r="T24" s="71">
        <v>24996565</v>
      </c>
      <c r="U24" s="73">
        <v>3974</v>
      </c>
      <c r="V24" s="74">
        <f t="shared" si="15"/>
        <v>25000539</v>
      </c>
      <c r="W24" s="75">
        <f t="shared" si="9"/>
        <v>0.0001589818441053801</v>
      </c>
      <c r="X24" s="76">
        <f t="shared" si="10"/>
        <v>0.6198813649220021</v>
      </c>
      <c r="Y24" s="71">
        <v>385483660</v>
      </c>
      <c r="Z24" s="73">
        <v>-5937528</v>
      </c>
      <c r="AA24" s="74">
        <f t="shared" si="16"/>
        <v>379546132</v>
      </c>
      <c r="AB24" s="75">
        <f t="shared" si="11"/>
        <v>-0.01540280073090517</v>
      </c>
      <c r="AC24" s="76">
        <f t="shared" si="12"/>
        <v>0.00797947366322871</v>
      </c>
      <c r="AD24" s="71">
        <v>4962170</v>
      </c>
      <c r="AE24" s="76">
        <f t="shared" si="13"/>
        <v>6.271439166048719E-06</v>
      </c>
      <c r="AF24" s="71">
        <v>3900</v>
      </c>
      <c r="AG24" s="71">
        <v>621866831</v>
      </c>
      <c r="AH24" s="73">
        <v>-5479781</v>
      </c>
      <c r="AI24" s="74">
        <v>616387050</v>
      </c>
      <c r="AJ24" s="75">
        <f t="shared" si="14"/>
        <v>-0.008811823893530671</v>
      </c>
      <c r="AK24" s="71">
        <v>0</v>
      </c>
      <c r="AL24" s="71">
        <v>0</v>
      </c>
      <c r="AM24" s="25">
        <v>0</v>
      </c>
      <c r="AN24" s="77"/>
    </row>
    <row r="25" spans="1:40" ht="12.75">
      <c r="A25" s="68" t="s">
        <v>55</v>
      </c>
      <c r="B25" s="69" t="s">
        <v>54</v>
      </c>
      <c r="C25" s="24">
        <v>3</v>
      </c>
      <c r="D25" s="24"/>
      <c r="E25" s="70">
        <f t="shared" si="0"/>
        <v>0.04655624013776969</v>
      </c>
      <c r="F25" s="71">
        <v>170983205</v>
      </c>
      <c r="G25" s="72">
        <f t="shared" si="1"/>
        <v>0.00896156188950282</v>
      </c>
      <c r="H25" s="71">
        <v>32912378</v>
      </c>
      <c r="I25" s="72">
        <f t="shared" si="2"/>
        <v>0.01668607131667475</v>
      </c>
      <c r="J25" s="71">
        <v>61281537</v>
      </c>
      <c r="K25" s="73">
        <v>179261</v>
      </c>
      <c r="L25" s="74">
        <f t="shared" si="3"/>
        <v>61460798</v>
      </c>
      <c r="M25" s="75">
        <f t="shared" si="4"/>
        <v>0.002925204046367179</v>
      </c>
      <c r="N25" s="76">
        <f t="shared" si="5"/>
        <v>0.5614022308407407</v>
      </c>
      <c r="O25" s="71">
        <v>2061814967</v>
      </c>
      <c r="P25" s="73">
        <v>1151232</v>
      </c>
      <c r="Q25" s="74">
        <f t="shared" si="6"/>
        <v>2062966199</v>
      </c>
      <c r="R25" s="75">
        <f t="shared" si="7"/>
        <v>0.0005583585425587805</v>
      </c>
      <c r="S25" s="76">
        <f t="shared" si="8"/>
        <v>0.24689182134456972</v>
      </c>
      <c r="T25" s="71">
        <v>906738920</v>
      </c>
      <c r="U25" s="73">
        <v>43285</v>
      </c>
      <c r="V25" s="74">
        <f t="shared" si="15"/>
        <v>906782205</v>
      </c>
      <c r="W25" s="75">
        <f t="shared" si="9"/>
        <v>4.773700460547122E-05</v>
      </c>
      <c r="X25" s="76">
        <f t="shared" si="10"/>
        <v>0.11654027933607124</v>
      </c>
      <c r="Y25" s="71">
        <v>428007726</v>
      </c>
      <c r="Z25" s="73">
        <v>-5330866</v>
      </c>
      <c r="AA25" s="74">
        <f t="shared" si="16"/>
        <v>422676860</v>
      </c>
      <c r="AB25" s="75">
        <f t="shared" si="11"/>
        <v>-0.01245506956105741</v>
      </c>
      <c r="AC25" s="76">
        <f t="shared" si="12"/>
        <v>0.0029602716975383873</v>
      </c>
      <c r="AD25" s="71">
        <v>10871942</v>
      </c>
      <c r="AE25" s="76">
        <f t="shared" si="13"/>
        <v>1.5234371327337174E-06</v>
      </c>
      <c r="AF25" s="71">
        <v>5595</v>
      </c>
      <c r="AG25" s="71">
        <v>3672616270</v>
      </c>
      <c r="AH25" s="73">
        <v>-3957088</v>
      </c>
      <c r="AI25" s="74">
        <v>3668659182</v>
      </c>
      <c r="AJ25" s="75">
        <f t="shared" si="14"/>
        <v>-0.0010774575150482575</v>
      </c>
      <c r="AK25" s="71">
        <v>124970</v>
      </c>
      <c r="AL25" s="71">
        <v>10137145</v>
      </c>
      <c r="AM25" s="25">
        <v>0</v>
      </c>
      <c r="AN25" s="77"/>
    </row>
    <row r="26" spans="1:40" ht="12.75">
      <c r="A26" s="68" t="s">
        <v>57</v>
      </c>
      <c r="B26" s="69" t="s">
        <v>56</v>
      </c>
      <c r="C26" s="24">
        <v>3</v>
      </c>
      <c r="D26" s="24"/>
      <c r="E26" s="70">
        <f t="shared" si="0"/>
        <v>0.036291321010340626</v>
      </c>
      <c r="F26" s="71">
        <v>14690909</v>
      </c>
      <c r="G26" s="72">
        <f t="shared" si="1"/>
        <v>0.019877396679135073</v>
      </c>
      <c r="H26" s="71">
        <v>8046470</v>
      </c>
      <c r="I26" s="72">
        <f t="shared" si="2"/>
        <v>0.07018436890834817</v>
      </c>
      <c r="J26" s="71">
        <v>28410985</v>
      </c>
      <c r="K26" s="73">
        <v>83108</v>
      </c>
      <c r="L26" s="74">
        <f t="shared" si="3"/>
        <v>28494093</v>
      </c>
      <c r="M26" s="75">
        <f t="shared" si="4"/>
        <v>0.002925206570627523</v>
      </c>
      <c r="N26" s="76">
        <f t="shared" si="5"/>
        <v>0.20311572616804147</v>
      </c>
      <c r="O26" s="71">
        <v>82222266</v>
      </c>
      <c r="P26" s="73">
        <v>68815</v>
      </c>
      <c r="Q26" s="74">
        <f t="shared" si="6"/>
        <v>82291081</v>
      </c>
      <c r="R26" s="75">
        <f t="shared" si="7"/>
        <v>0.0008369387435758582</v>
      </c>
      <c r="S26" s="76">
        <f t="shared" si="8"/>
        <v>0.04811984521278988</v>
      </c>
      <c r="T26" s="71">
        <v>19479155</v>
      </c>
      <c r="U26" s="73">
        <v>18061</v>
      </c>
      <c r="V26" s="74">
        <f t="shared" si="15"/>
        <v>19497216</v>
      </c>
      <c r="W26" s="75">
        <f t="shared" si="9"/>
        <v>0.0009271962772512463</v>
      </c>
      <c r="X26" s="76">
        <f t="shared" si="10"/>
        <v>0.6120863243638316</v>
      </c>
      <c r="Y26" s="71">
        <v>247775618</v>
      </c>
      <c r="Z26" s="73">
        <v>2284494</v>
      </c>
      <c r="AA26" s="74">
        <f t="shared" si="16"/>
        <v>250060112</v>
      </c>
      <c r="AB26" s="75">
        <f t="shared" si="11"/>
        <v>0.009220011308780189</v>
      </c>
      <c r="AC26" s="76">
        <f t="shared" si="12"/>
        <v>0.01032081810487025</v>
      </c>
      <c r="AD26" s="71">
        <v>4177919</v>
      </c>
      <c r="AE26" s="76">
        <f t="shared" si="13"/>
        <v>4.199552642901747E-06</v>
      </c>
      <c r="AF26" s="71">
        <v>1700</v>
      </c>
      <c r="AG26" s="71">
        <v>404805022</v>
      </c>
      <c r="AH26" s="73">
        <v>2454478</v>
      </c>
      <c r="AI26" s="74">
        <v>407259500</v>
      </c>
      <c r="AJ26" s="75">
        <f t="shared" si="14"/>
        <v>0.006063358571673056</v>
      </c>
      <c r="AK26" s="71">
        <v>0</v>
      </c>
      <c r="AL26" s="71">
        <v>0</v>
      </c>
      <c r="AM26" s="25">
        <v>0</v>
      </c>
      <c r="AN26" s="77"/>
    </row>
    <row r="27" spans="1:40" ht="12.75">
      <c r="A27" s="68" t="s">
        <v>59</v>
      </c>
      <c r="B27" s="69" t="s">
        <v>58</v>
      </c>
      <c r="C27" s="24">
        <v>3</v>
      </c>
      <c r="D27" s="24"/>
      <c r="E27" s="70">
        <f t="shared" si="0"/>
        <v>0.043983113544830255</v>
      </c>
      <c r="F27" s="71">
        <v>16623158</v>
      </c>
      <c r="G27" s="72">
        <f t="shared" si="1"/>
        <v>0.02144357625548714</v>
      </c>
      <c r="H27" s="71">
        <v>8104473</v>
      </c>
      <c r="I27" s="72">
        <f t="shared" si="2"/>
        <v>0.07503786790223001</v>
      </c>
      <c r="J27" s="71">
        <v>28360119</v>
      </c>
      <c r="K27" s="73">
        <v>82959</v>
      </c>
      <c r="L27" s="74">
        <f t="shared" si="3"/>
        <v>28443078</v>
      </c>
      <c r="M27" s="75">
        <f t="shared" si="4"/>
        <v>0.002925199291300576</v>
      </c>
      <c r="N27" s="76">
        <f t="shared" si="5"/>
        <v>0.16850113286860888</v>
      </c>
      <c r="O27" s="71">
        <v>63684008</v>
      </c>
      <c r="P27" s="73">
        <v>333324</v>
      </c>
      <c r="Q27" s="74">
        <f t="shared" si="6"/>
        <v>64017332</v>
      </c>
      <c r="R27" s="75">
        <f t="shared" si="7"/>
        <v>0.005234029868220606</v>
      </c>
      <c r="S27" s="76">
        <f t="shared" si="8"/>
        <v>0.022532155245161736</v>
      </c>
      <c r="T27" s="71">
        <v>8515895</v>
      </c>
      <c r="U27" s="73">
        <v>33</v>
      </c>
      <c r="V27" s="74">
        <f t="shared" si="15"/>
        <v>8515928</v>
      </c>
      <c r="W27" s="75">
        <f t="shared" si="9"/>
        <v>3.875106492036363E-06</v>
      </c>
      <c r="X27" s="76">
        <f t="shared" si="10"/>
        <v>0.659152885188358</v>
      </c>
      <c r="Y27" s="71">
        <v>249122940</v>
      </c>
      <c r="Z27" s="73">
        <v>-2436784</v>
      </c>
      <c r="AA27" s="74">
        <f t="shared" si="16"/>
        <v>246686156</v>
      </c>
      <c r="AB27" s="75">
        <f t="shared" si="11"/>
        <v>-0.00978145168004199</v>
      </c>
      <c r="AC27" s="76">
        <f t="shared" si="12"/>
        <v>0.009346953838098606</v>
      </c>
      <c r="AD27" s="71">
        <v>3532626</v>
      </c>
      <c r="AE27" s="76">
        <f t="shared" si="13"/>
        <v>2.3151572253434922E-06</v>
      </c>
      <c r="AF27" s="71">
        <v>875</v>
      </c>
      <c r="AG27" s="71">
        <v>377944094</v>
      </c>
      <c r="AH27" s="73">
        <v>-2020468</v>
      </c>
      <c r="AI27" s="74">
        <v>375923626</v>
      </c>
      <c r="AJ27" s="75">
        <f t="shared" si="14"/>
        <v>-0.005345944101457503</v>
      </c>
      <c r="AK27" s="71">
        <v>0</v>
      </c>
      <c r="AL27" s="71">
        <v>0</v>
      </c>
      <c r="AM27" s="25">
        <v>0</v>
      </c>
      <c r="AN27" s="77"/>
    </row>
    <row r="28" spans="1:40" ht="12.75">
      <c r="A28" s="68" t="s">
        <v>61</v>
      </c>
      <c r="B28" s="69" t="s">
        <v>60</v>
      </c>
      <c r="C28" s="24">
        <v>3</v>
      </c>
      <c r="D28" s="24"/>
      <c r="E28" s="70">
        <f t="shared" si="0"/>
        <v>0.15520541938914642</v>
      </c>
      <c r="F28" s="71">
        <v>116466215</v>
      </c>
      <c r="G28" s="72">
        <f t="shared" si="1"/>
        <v>0.011769909143443466</v>
      </c>
      <c r="H28" s="71">
        <v>8832145</v>
      </c>
      <c r="I28" s="72">
        <f t="shared" si="2"/>
        <v>0.03617010139279769</v>
      </c>
      <c r="J28" s="71">
        <v>27142060</v>
      </c>
      <c r="K28" s="73">
        <v>79396</v>
      </c>
      <c r="L28" s="74">
        <f t="shared" si="3"/>
        <v>27221456</v>
      </c>
      <c r="M28" s="75">
        <f t="shared" si="4"/>
        <v>0.002925201698028816</v>
      </c>
      <c r="N28" s="76">
        <f t="shared" si="5"/>
        <v>0.13336238848687243</v>
      </c>
      <c r="O28" s="71">
        <v>100075195</v>
      </c>
      <c r="P28" s="73">
        <v>162648</v>
      </c>
      <c r="Q28" s="74">
        <f t="shared" si="6"/>
        <v>100237843</v>
      </c>
      <c r="R28" s="75">
        <f t="shared" si="7"/>
        <v>0.001625257887331621</v>
      </c>
      <c r="S28" s="76">
        <f t="shared" si="8"/>
        <v>0.01984037349445051</v>
      </c>
      <c r="T28" s="71">
        <v>14888225</v>
      </c>
      <c r="U28" s="73">
        <v>0</v>
      </c>
      <c r="V28" s="74">
        <f t="shared" si="15"/>
        <v>14888225</v>
      </c>
      <c r="W28" s="75">
        <f t="shared" si="9"/>
        <v>0</v>
      </c>
      <c r="X28" s="76">
        <f t="shared" si="10"/>
        <v>0.6300347451821856</v>
      </c>
      <c r="Y28" s="71">
        <v>472778350</v>
      </c>
      <c r="Z28" s="73">
        <v>-787173</v>
      </c>
      <c r="AA28" s="74">
        <f t="shared" si="16"/>
        <v>471991177</v>
      </c>
      <c r="AB28" s="75">
        <f t="shared" si="11"/>
        <v>-0.0016649937544728941</v>
      </c>
      <c r="AC28" s="76">
        <f t="shared" si="12"/>
        <v>0.01361249201826161</v>
      </c>
      <c r="AD28" s="71">
        <v>10214820</v>
      </c>
      <c r="AE28" s="76">
        <f t="shared" si="13"/>
        <v>4.570892842227011E-06</v>
      </c>
      <c r="AF28" s="71">
        <v>3430</v>
      </c>
      <c r="AG28" s="71">
        <v>750400440</v>
      </c>
      <c r="AH28" s="73">
        <v>-545129</v>
      </c>
      <c r="AI28" s="74">
        <v>749855311</v>
      </c>
      <c r="AJ28" s="75">
        <f t="shared" si="14"/>
        <v>-0.000726450800055501</v>
      </c>
      <c r="AK28" s="71">
        <v>0</v>
      </c>
      <c r="AL28" s="71">
        <v>362765</v>
      </c>
      <c r="AM28" s="25">
        <v>0</v>
      </c>
      <c r="AN28" s="77"/>
    </row>
    <row r="29" spans="1:40" ht="12.75">
      <c r="A29" s="68" t="s">
        <v>63</v>
      </c>
      <c r="B29" s="69" t="s">
        <v>62</v>
      </c>
      <c r="C29" s="24">
        <v>3</v>
      </c>
      <c r="D29" s="24"/>
      <c r="E29" s="70">
        <f t="shared" si="0"/>
        <v>0.047936432190949806</v>
      </c>
      <c r="F29" s="71">
        <v>19358323</v>
      </c>
      <c r="G29" s="72">
        <f t="shared" si="1"/>
        <v>0.002399854668711194</v>
      </c>
      <c r="H29" s="71">
        <v>969141</v>
      </c>
      <c r="I29" s="72">
        <f t="shared" si="2"/>
        <v>0.0006262857969450179</v>
      </c>
      <c r="J29" s="71">
        <v>252915</v>
      </c>
      <c r="K29" s="73">
        <v>740</v>
      </c>
      <c r="L29" s="74">
        <f t="shared" si="3"/>
        <v>253655</v>
      </c>
      <c r="M29" s="75">
        <f t="shared" si="4"/>
        <v>0.0029258841903406284</v>
      </c>
      <c r="N29" s="76">
        <f t="shared" si="5"/>
        <v>0.18747641167218138</v>
      </c>
      <c r="O29" s="71">
        <v>75709200</v>
      </c>
      <c r="P29" s="73">
        <v>1278</v>
      </c>
      <c r="Q29" s="74">
        <f t="shared" si="6"/>
        <v>75710478</v>
      </c>
      <c r="R29" s="75">
        <f t="shared" si="7"/>
        <v>1.6880379134900383E-05</v>
      </c>
      <c r="S29" s="76">
        <f t="shared" si="8"/>
        <v>0.013343962177018014</v>
      </c>
      <c r="T29" s="71">
        <v>5388735</v>
      </c>
      <c r="U29" s="73">
        <v>0</v>
      </c>
      <c r="V29" s="74">
        <f t="shared" si="15"/>
        <v>5388735</v>
      </c>
      <c r="W29" s="75">
        <f t="shared" si="9"/>
        <v>0</v>
      </c>
      <c r="X29" s="76">
        <f t="shared" si="10"/>
        <v>0.7376403848159053</v>
      </c>
      <c r="Y29" s="71">
        <v>297883680</v>
      </c>
      <c r="Z29" s="73">
        <v>-3832416</v>
      </c>
      <c r="AA29" s="74">
        <f t="shared" si="16"/>
        <v>294051264</v>
      </c>
      <c r="AB29" s="75">
        <f t="shared" si="11"/>
        <v>-0.012865478229623053</v>
      </c>
      <c r="AC29" s="76">
        <f t="shared" si="12"/>
        <v>0.010546941058368247</v>
      </c>
      <c r="AD29" s="71">
        <v>4259205</v>
      </c>
      <c r="AE29" s="76">
        <f t="shared" si="13"/>
        <v>2.972761992102066E-05</v>
      </c>
      <c r="AF29" s="71">
        <v>12005</v>
      </c>
      <c r="AG29" s="71">
        <v>403833204</v>
      </c>
      <c r="AH29" s="73">
        <v>-3830398</v>
      </c>
      <c r="AI29" s="74">
        <v>400002806</v>
      </c>
      <c r="AJ29" s="75">
        <f t="shared" si="14"/>
        <v>-0.009485099199520008</v>
      </c>
      <c r="AK29" s="71">
        <v>0</v>
      </c>
      <c r="AL29" s="71">
        <v>0</v>
      </c>
      <c r="AM29" s="25">
        <v>0</v>
      </c>
      <c r="AN29" s="77"/>
    </row>
    <row r="30" spans="1:40" ht="12.75">
      <c r="A30" s="68" t="s">
        <v>65</v>
      </c>
      <c r="B30" s="69" t="s">
        <v>64</v>
      </c>
      <c r="C30" s="24">
        <v>2</v>
      </c>
      <c r="D30" s="24"/>
      <c r="E30" s="70">
        <f t="shared" si="0"/>
        <v>0.026909410882352467</v>
      </c>
      <c r="F30" s="71">
        <v>10065083</v>
      </c>
      <c r="G30" s="72">
        <f t="shared" si="1"/>
        <v>0.002097251124350266</v>
      </c>
      <c r="H30" s="71">
        <v>784447</v>
      </c>
      <c r="I30" s="72">
        <f t="shared" si="2"/>
        <v>0.00039470553458975194</v>
      </c>
      <c r="J30" s="71">
        <v>147634</v>
      </c>
      <c r="K30" s="73">
        <v>432</v>
      </c>
      <c r="L30" s="74">
        <f t="shared" si="3"/>
        <v>148066</v>
      </c>
      <c r="M30" s="75">
        <f t="shared" si="4"/>
        <v>0.0029261552216968993</v>
      </c>
      <c r="N30" s="76">
        <f t="shared" si="5"/>
        <v>0.1900011314157659</v>
      </c>
      <c r="O30" s="71">
        <v>71067225</v>
      </c>
      <c r="P30" s="73">
        <v>0</v>
      </c>
      <c r="Q30" s="74">
        <f t="shared" si="6"/>
        <v>71067225</v>
      </c>
      <c r="R30" s="75">
        <f t="shared" si="7"/>
        <v>0</v>
      </c>
      <c r="S30" s="76">
        <f t="shared" si="8"/>
        <v>0.009813632838925132</v>
      </c>
      <c r="T30" s="71">
        <v>3670650</v>
      </c>
      <c r="U30" s="73">
        <v>0</v>
      </c>
      <c r="V30" s="74">
        <f t="shared" si="15"/>
        <v>3670650</v>
      </c>
      <c r="W30" s="75">
        <f t="shared" si="9"/>
        <v>0</v>
      </c>
      <c r="X30" s="76">
        <f t="shared" si="10"/>
        <v>0.7604779963855812</v>
      </c>
      <c r="Y30" s="71">
        <v>284445995</v>
      </c>
      <c r="Z30" s="73">
        <v>-3896520</v>
      </c>
      <c r="AA30" s="74">
        <f t="shared" si="16"/>
        <v>280549475</v>
      </c>
      <c r="AB30" s="75">
        <f t="shared" si="11"/>
        <v>-0.013698628451421859</v>
      </c>
      <c r="AC30" s="76">
        <f t="shared" si="12"/>
        <v>0.010282411497194685</v>
      </c>
      <c r="AD30" s="71">
        <v>3845990</v>
      </c>
      <c r="AE30" s="76">
        <f t="shared" si="13"/>
        <v>2.3460321240534518E-05</v>
      </c>
      <c r="AF30" s="71">
        <v>8775</v>
      </c>
      <c r="AG30" s="71">
        <v>374035799</v>
      </c>
      <c r="AH30" s="73">
        <v>-3896088</v>
      </c>
      <c r="AI30" s="74">
        <v>370139711</v>
      </c>
      <c r="AJ30" s="75">
        <f t="shared" si="14"/>
        <v>-0.010416350548306742</v>
      </c>
      <c r="AK30" s="71">
        <v>0</v>
      </c>
      <c r="AL30" s="71">
        <v>0</v>
      </c>
      <c r="AM30" s="25">
        <v>0</v>
      </c>
      <c r="AN30" s="77"/>
    </row>
    <row r="31" spans="1:40" ht="12.75">
      <c r="A31" s="68" t="s">
        <v>67</v>
      </c>
      <c r="B31" s="69" t="s">
        <v>66</v>
      </c>
      <c r="C31" s="24">
        <v>3</v>
      </c>
      <c r="D31" s="24"/>
      <c r="E31" s="70">
        <f t="shared" si="0"/>
        <v>0.0301367756214408</v>
      </c>
      <c r="F31" s="71">
        <v>28880652</v>
      </c>
      <c r="G31" s="72">
        <f t="shared" si="1"/>
        <v>0.004128869402239479</v>
      </c>
      <c r="H31" s="71">
        <v>3956775</v>
      </c>
      <c r="I31" s="72">
        <f t="shared" si="2"/>
        <v>0.000809882516363078</v>
      </c>
      <c r="J31" s="71">
        <v>776126</v>
      </c>
      <c r="K31" s="73">
        <v>2270</v>
      </c>
      <c r="L31" s="74">
        <f t="shared" si="3"/>
        <v>778396</v>
      </c>
      <c r="M31" s="75">
        <f t="shared" si="4"/>
        <v>0.002924782831653623</v>
      </c>
      <c r="N31" s="76">
        <f t="shared" si="5"/>
        <v>0.15514849053281507</v>
      </c>
      <c r="O31" s="71">
        <v>148681784</v>
      </c>
      <c r="P31" s="73">
        <v>1065400</v>
      </c>
      <c r="Q31" s="74">
        <f t="shared" si="6"/>
        <v>149747184</v>
      </c>
      <c r="R31" s="75">
        <f t="shared" si="7"/>
        <v>0.007165639067123381</v>
      </c>
      <c r="S31" s="76">
        <f t="shared" si="8"/>
        <v>0.015911425249341467</v>
      </c>
      <c r="T31" s="71">
        <v>15248225</v>
      </c>
      <c r="U31" s="73">
        <v>-142512</v>
      </c>
      <c r="V31" s="74">
        <f t="shared" si="15"/>
        <v>15105713</v>
      </c>
      <c r="W31" s="75">
        <f t="shared" si="9"/>
        <v>-0.009346137009389617</v>
      </c>
      <c r="X31" s="76">
        <f t="shared" si="10"/>
        <v>0.7633786427056021</v>
      </c>
      <c r="Y31" s="71">
        <v>731560443</v>
      </c>
      <c r="Z31" s="73">
        <v>-6774716</v>
      </c>
      <c r="AA31" s="74">
        <f t="shared" si="16"/>
        <v>724785727</v>
      </c>
      <c r="AB31" s="75">
        <f t="shared" si="11"/>
        <v>-0.009260637401631624</v>
      </c>
      <c r="AC31" s="76">
        <f t="shared" si="12"/>
        <v>0.030485913972198093</v>
      </c>
      <c r="AD31" s="71">
        <v>29215238</v>
      </c>
      <c r="AE31" s="76">
        <f t="shared" si="13"/>
        <v>0</v>
      </c>
      <c r="AF31" s="71">
        <v>0</v>
      </c>
      <c r="AG31" s="71">
        <v>958319243</v>
      </c>
      <c r="AH31" s="73">
        <v>-5849558</v>
      </c>
      <c r="AI31" s="74">
        <v>952469685</v>
      </c>
      <c r="AJ31" s="75">
        <f t="shared" si="14"/>
        <v>-0.006103976355194612</v>
      </c>
      <c r="AK31" s="71">
        <v>0</v>
      </c>
      <c r="AL31" s="71">
        <v>13415</v>
      </c>
      <c r="AM31" s="25">
        <v>0</v>
      </c>
      <c r="AN31" s="77"/>
    </row>
    <row r="32" spans="1:40" ht="12.75">
      <c r="A32" s="68" t="s">
        <v>69</v>
      </c>
      <c r="B32" s="69" t="s">
        <v>68</v>
      </c>
      <c r="C32" s="24">
        <v>3</v>
      </c>
      <c r="D32" s="24"/>
      <c r="E32" s="70">
        <f t="shared" si="0"/>
        <v>0.030974900938725427</v>
      </c>
      <c r="F32" s="71">
        <v>18745171</v>
      </c>
      <c r="G32" s="72">
        <f t="shared" si="1"/>
        <v>0.005373801331015292</v>
      </c>
      <c r="H32" s="71">
        <v>3252079</v>
      </c>
      <c r="I32" s="72">
        <f t="shared" si="2"/>
        <v>0.010436822063179193</v>
      </c>
      <c r="J32" s="71">
        <v>6316082</v>
      </c>
      <c r="K32" s="73">
        <v>18476</v>
      </c>
      <c r="L32" s="74">
        <f t="shared" si="3"/>
        <v>6334558</v>
      </c>
      <c r="M32" s="75">
        <f t="shared" si="4"/>
        <v>0.002925231179709193</v>
      </c>
      <c r="N32" s="76">
        <f t="shared" si="5"/>
        <v>0.12369864466108159</v>
      </c>
      <c r="O32" s="71">
        <v>74859069</v>
      </c>
      <c r="P32" s="73">
        <v>42049</v>
      </c>
      <c r="Q32" s="74">
        <f t="shared" si="6"/>
        <v>74901118</v>
      </c>
      <c r="R32" s="75">
        <f t="shared" si="7"/>
        <v>0.0005617088291600314</v>
      </c>
      <c r="S32" s="76">
        <f t="shared" si="8"/>
        <v>0.04999553086407807</v>
      </c>
      <c r="T32" s="71">
        <v>30255941</v>
      </c>
      <c r="U32" s="73">
        <v>-311917</v>
      </c>
      <c r="V32" s="74">
        <f t="shared" si="15"/>
        <v>29944024</v>
      </c>
      <c r="W32" s="75">
        <f t="shared" si="9"/>
        <v>-0.01030928107640083</v>
      </c>
      <c r="X32" s="76">
        <f t="shared" si="10"/>
        <v>0.7583062838741202</v>
      </c>
      <c r="Y32" s="71">
        <v>458906422</v>
      </c>
      <c r="Z32" s="73">
        <v>-5724256</v>
      </c>
      <c r="AA32" s="74">
        <f t="shared" si="16"/>
        <v>453182166</v>
      </c>
      <c r="AB32" s="75">
        <f t="shared" si="11"/>
        <v>-0.012473689025864189</v>
      </c>
      <c r="AC32" s="76">
        <f t="shared" si="12"/>
        <v>0.02121401626780017</v>
      </c>
      <c r="AD32" s="71">
        <v>12838148</v>
      </c>
      <c r="AE32" s="76">
        <f t="shared" si="13"/>
        <v>0</v>
      </c>
      <c r="AF32" s="71">
        <v>0</v>
      </c>
      <c r="AG32" s="71">
        <v>605172912</v>
      </c>
      <c r="AH32" s="73">
        <v>-5975648</v>
      </c>
      <c r="AI32" s="74">
        <v>599197264</v>
      </c>
      <c r="AJ32" s="75">
        <f t="shared" si="14"/>
        <v>-0.009874282013468573</v>
      </c>
      <c r="AK32" s="71">
        <v>0</v>
      </c>
      <c r="AL32" s="71">
        <v>0</v>
      </c>
      <c r="AM32" s="25">
        <v>0</v>
      </c>
      <c r="AN32" s="77"/>
    </row>
    <row r="33" spans="1:40" ht="12.75">
      <c r="A33" s="68" t="s">
        <v>71</v>
      </c>
      <c r="B33" s="69" t="s">
        <v>70</v>
      </c>
      <c r="C33" s="24">
        <v>3</v>
      </c>
      <c r="D33" s="24"/>
      <c r="E33" s="70">
        <f t="shared" si="0"/>
        <v>0.030393411614948043</v>
      </c>
      <c r="F33" s="71">
        <v>17054900</v>
      </c>
      <c r="G33" s="72">
        <f t="shared" si="1"/>
        <v>0.0051263961762394025</v>
      </c>
      <c r="H33" s="71">
        <v>2876616</v>
      </c>
      <c r="I33" s="72">
        <f t="shared" si="2"/>
        <v>0.00993492940032428</v>
      </c>
      <c r="J33" s="71">
        <v>5574867</v>
      </c>
      <c r="K33" s="73">
        <v>16308</v>
      </c>
      <c r="L33" s="74">
        <f t="shared" si="3"/>
        <v>5591175</v>
      </c>
      <c r="M33" s="75">
        <f t="shared" si="4"/>
        <v>0.0029252715804699916</v>
      </c>
      <c r="N33" s="76">
        <f t="shared" si="5"/>
        <v>0.12836212736730446</v>
      </c>
      <c r="O33" s="71">
        <v>72028875</v>
      </c>
      <c r="P33" s="73">
        <v>-7132</v>
      </c>
      <c r="Q33" s="74">
        <f t="shared" si="6"/>
        <v>72021743</v>
      </c>
      <c r="R33" s="75">
        <f t="shared" si="7"/>
        <v>-9.901584607561898E-05</v>
      </c>
      <c r="S33" s="76">
        <f t="shared" si="8"/>
        <v>0.018734902812927896</v>
      </c>
      <c r="T33" s="71">
        <v>10512867</v>
      </c>
      <c r="U33" s="73">
        <v>-108380</v>
      </c>
      <c r="V33" s="74">
        <f t="shared" si="15"/>
        <v>10404487</v>
      </c>
      <c r="W33" s="75">
        <f t="shared" si="9"/>
        <v>-0.01030927148607511</v>
      </c>
      <c r="X33" s="76">
        <f t="shared" si="10"/>
        <v>0.7687677285136705</v>
      </c>
      <c r="Y33" s="71">
        <v>431384831</v>
      </c>
      <c r="Z33" s="73">
        <v>-5109620</v>
      </c>
      <c r="AA33" s="74">
        <f t="shared" si="16"/>
        <v>426275211</v>
      </c>
      <c r="AB33" s="75">
        <f t="shared" si="11"/>
        <v>-0.011844690941392884</v>
      </c>
      <c r="AC33" s="76">
        <f t="shared" si="12"/>
        <v>0.038680504114585464</v>
      </c>
      <c r="AD33" s="71">
        <v>21705103</v>
      </c>
      <c r="AE33" s="76">
        <f t="shared" si="13"/>
        <v>0</v>
      </c>
      <c r="AF33" s="71">
        <v>0</v>
      </c>
      <c r="AG33" s="71">
        <v>561138059</v>
      </c>
      <c r="AH33" s="73">
        <v>-5208824</v>
      </c>
      <c r="AI33" s="74">
        <v>555929235</v>
      </c>
      <c r="AJ33" s="75">
        <f t="shared" si="14"/>
        <v>-0.009282606867341357</v>
      </c>
      <c r="AK33" s="71">
        <v>0</v>
      </c>
      <c r="AL33" s="71">
        <v>0</v>
      </c>
      <c r="AM33" s="25">
        <v>0</v>
      </c>
      <c r="AN33" s="77"/>
    </row>
    <row r="34" spans="1:40" ht="12.75">
      <c r="A34" s="68" t="s">
        <v>73</v>
      </c>
      <c r="B34" s="69" t="s">
        <v>72</v>
      </c>
      <c r="C34" s="24">
        <v>3</v>
      </c>
      <c r="D34" s="24"/>
      <c r="E34" s="70">
        <f t="shared" si="0"/>
        <v>0.03778238280455583</v>
      </c>
      <c r="F34" s="71">
        <v>50961351</v>
      </c>
      <c r="G34" s="72">
        <f t="shared" si="1"/>
        <v>0.04102058895403744</v>
      </c>
      <c r="H34" s="71">
        <v>55329084</v>
      </c>
      <c r="I34" s="72">
        <f t="shared" si="2"/>
        <v>0.012222969273577793</v>
      </c>
      <c r="J34" s="71">
        <v>16486494</v>
      </c>
      <c r="K34" s="73">
        <v>48226</v>
      </c>
      <c r="L34" s="74">
        <f t="shared" si="3"/>
        <v>16534720</v>
      </c>
      <c r="M34" s="75">
        <f t="shared" si="4"/>
        <v>0.0029251822734415213</v>
      </c>
      <c r="N34" s="76">
        <f t="shared" si="5"/>
        <v>0.16992117246218832</v>
      </c>
      <c r="O34" s="71">
        <v>229191805</v>
      </c>
      <c r="P34" s="73">
        <v>7380065</v>
      </c>
      <c r="Q34" s="74">
        <f t="shared" si="6"/>
        <v>236571870</v>
      </c>
      <c r="R34" s="75">
        <f t="shared" si="7"/>
        <v>0.03220038779309758</v>
      </c>
      <c r="S34" s="76">
        <f t="shared" si="8"/>
        <v>0.04548996917266903</v>
      </c>
      <c r="T34" s="71">
        <v>61357440</v>
      </c>
      <c r="U34" s="73">
        <v>0</v>
      </c>
      <c r="V34" s="74">
        <f t="shared" si="15"/>
        <v>61357440</v>
      </c>
      <c r="W34" s="75">
        <f t="shared" si="9"/>
        <v>0</v>
      </c>
      <c r="X34" s="76">
        <f t="shared" si="10"/>
        <v>0.6722121146442116</v>
      </c>
      <c r="Y34" s="71">
        <v>906688117</v>
      </c>
      <c r="Z34" s="73">
        <v>26065891</v>
      </c>
      <c r="AA34" s="74">
        <f t="shared" si="16"/>
        <v>932754008</v>
      </c>
      <c r="AB34" s="75">
        <f t="shared" si="11"/>
        <v>0.02874846434101882</v>
      </c>
      <c r="AC34" s="76">
        <f t="shared" si="12"/>
        <v>0.021350802688760034</v>
      </c>
      <c r="AD34" s="71">
        <v>28798230</v>
      </c>
      <c r="AE34" s="76">
        <f t="shared" si="13"/>
        <v>0</v>
      </c>
      <c r="AF34" s="71">
        <v>0</v>
      </c>
      <c r="AG34" s="71">
        <v>1348812521</v>
      </c>
      <c r="AH34" s="73">
        <v>33494182</v>
      </c>
      <c r="AI34" s="74">
        <v>1382306703</v>
      </c>
      <c r="AJ34" s="75">
        <f t="shared" si="14"/>
        <v>0.024832348068038138</v>
      </c>
      <c r="AK34" s="71">
        <v>0</v>
      </c>
      <c r="AL34" s="71">
        <v>5354935</v>
      </c>
      <c r="AM34" s="25">
        <v>0</v>
      </c>
      <c r="AN34" s="77"/>
    </row>
    <row r="35" spans="1:40" ht="12.75">
      <c r="A35" s="68" t="s">
        <v>75</v>
      </c>
      <c r="B35" s="69" t="s">
        <v>74</v>
      </c>
      <c r="C35" s="24">
        <v>3</v>
      </c>
      <c r="D35" s="24"/>
      <c r="E35" s="70">
        <f t="shared" si="0"/>
        <v>0.030205982089505604</v>
      </c>
      <c r="F35" s="71">
        <v>27795759</v>
      </c>
      <c r="G35" s="72">
        <f t="shared" si="1"/>
        <v>0.012071842384644777</v>
      </c>
      <c r="H35" s="71">
        <v>11108595</v>
      </c>
      <c r="I35" s="72">
        <f t="shared" si="2"/>
        <v>0.00917050091769886</v>
      </c>
      <c r="J35" s="71">
        <v>8438760</v>
      </c>
      <c r="K35" s="73">
        <v>24685</v>
      </c>
      <c r="L35" s="74">
        <f t="shared" si="3"/>
        <v>8463445</v>
      </c>
      <c r="M35" s="75">
        <f t="shared" si="4"/>
        <v>0.002925192800838038</v>
      </c>
      <c r="N35" s="76">
        <f t="shared" si="5"/>
        <v>0.13104572632212289</v>
      </c>
      <c r="O35" s="71">
        <v>120589207</v>
      </c>
      <c r="P35" s="73">
        <v>3228621</v>
      </c>
      <c r="Q35" s="74">
        <f t="shared" si="6"/>
        <v>123817828</v>
      </c>
      <c r="R35" s="75">
        <f t="shared" si="7"/>
        <v>0.02677371450000496</v>
      </c>
      <c r="S35" s="76">
        <f t="shared" si="8"/>
        <v>0.016118623836646927</v>
      </c>
      <c r="T35" s="71">
        <v>14832472</v>
      </c>
      <c r="U35" s="73">
        <v>42535</v>
      </c>
      <c r="V35" s="74">
        <f t="shared" si="15"/>
        <v>14875007</v>
      </c>
      <c r="W35" s="75">
        <f t="shared" si="9"/>
        <v>0.002867694609502718</v>
      </c>
      <c r="X35" s="76">
        <f t="shared" si="10"/>
        <v>0.7776268132095057</v>
      </c>
      <c r="Y35" s="71">
        <v>715577710</v>
      </c>
      <c r="Z35" s="73">
        <v>20288087</v>
      </c>
      <c r="AA35" s="74">
        <f t="shared" si="16"/>
        <v>735865797</v>
      </c>
      <c r="AB35" s="75">
        <f t="shared" si="11"/>
        <v>0.028352038802326583</v>
      </c>
      <c r="AC35" s="76">
        <f t="shared" si="12"/>
        <v>0.023760511239875316</v>
      </c>
      <c r="AD35" s="71">
        <v>21864591</v>
      </c>
      <c r="AE35" s="76">
        <f t="shared" si="13"/>
        <v>0</v>
      </c>
      <c r="AF35" s="71">
        <v>0</v>
      </c>
      <c r="AG35" s="71">
        <v>920207094</v>
      </c>
      <c r="AH35" s="73">
        <v>23583928</v>
      </c>
      <c r="AI35" s="74">
        <v>943791022</v>
      </c>
      <c r="AJ35" s="75">
        <f t="shared" si="14"/>
        <v>0.02562893521879326</v>
      </c>
      <c r="AK35" s="71">
        <v>0</v>
      </c>
      <c r="AL35" s="71">
        <v>0</v>
      </c>
      <c r="AM35" s="25">
        <v>0</v>
      </c>
      <c r="AN35" s="77"/>
    </row>
    <row r="36" spans="1:40" ht="12.75">
      <c r="A36" s="68" t="s">
        <v>77</v>
      </c>
      <c r="B36" s="69" t="s">
        <v>76</v>
      </c>
      <c r="C36" s="24">
        <v>3</v>
      </c>
      <c r="D36" s="24"/>
      <c r="E36" s="70">
        <f t="shared" si="0"/>
        <v>0.016701849884570536</v>
      </c>
      <c r="F36" s="71">
        <v>12003416</v>
      </c>
      <c r="G36" s="72">
        <f t="shared" si="1"/>
        <v>0.014827454671678272</v>
      </c>
      <c r="H36" s="71">
        <v>10656311</v>
      </c>
      <c r="I36" s="72">
        <f t="shared" si="2"/>
        <v>0.021859658216133802</v>
      </c>
      <c r="J36" s="71">
        <v>15710270</v>
      </c>
      <c r="K36" s="73">
        <v>45956</v>
      </c>
      <c r="L36" s="74">
        <f t="shared" si="3"/>
        <v>15756226</v>
      </c>
      <c r="M36" s="75">
        <f t="shared" si="4"/>
        <v>0.002925220254012184</v>
      </c>
      <c r="N36" s="76">
        <f t="shared" si="5"/>
        <v>0.701978784766234</v>
      </c>
      <c r="O36" s="71">
        <v>504503599</v>
      </c>
      <c r="P36" s="73">
        <v>10733921</v>
      </c>
      <c r="Q36" s="74">
        <f t="shared" si="6"/>
        <v>515237520</v>
      </c>
      <c r="R36" s="75">
        <f t="shared" si="7"/>
        <v>0.02127620302665076</v>
      </c>
      <c r="S36" s="76">
        <f t="shared" si="8"/>
        <v>0.10377516140300778</v>
      </c>
      <c r="T36" s="71">
        <v>74581944</v>
      </c>
      <c r="U36" s="73">
        <v>-2239578</v>
      </c>
      <c r="V36" s="74">
        <f t="shared" si="15"/>
        <v>72342366</v>
      </c>
      <c r="W36" s="75">
        <f t="shared" si="9"/>
        <v>-0.03002842081992392</v>
      </c>
      <c r="X36" s="76">
        <f t="shared" si="10"/>
        <v>0.13327209255662698</v>
      </c>
      <c r="Y36" s="71">
        <v>95781029</v>
      </c>
      <c r="Z36" s="73">
        <v>1349029</v>
      </c>
      <c r="AA36" s="74">
        <f t="shared" si="16"/>
        <v>97130058</v>
      </c>
      <c r="AB36" s="75">
        <f t="shared" si="11"/>
        <v>0.014084511453724307</v>
      </c>
      <c r="AC36" s="76">
        <f t="shared" si="12"/>
        <v>0.007584998501748635</v>
      </c>
      <c r="AD36" s="71">
        <v>5451246</v>
      </c>
      <c r="AE36" s="76">
        <f t="shared" si="13"/>
        <v>0</v>
      </c>
      <c r="AF36" s="71">
        <v>0</v>
      </c>
      <c r="AG36" s="71">
        <v>718687815</v>
      </c>
      <c r="AH36" s="73">
        <v>9889328</v>
      </c>
      <c r="AI36" s="74">
        <v>728577143</v>
      </c>
      <c r="AJ36" s="75">
        <f t="shared" si="14"/>
        <v>0.013760255556858161</v>
      </c>
      <c r="AK36" s="71">
        <v>9422</v>
      </c>
      <c r="AL36" s="71">
        <v>675862</v>
      </c>
      <c r="AM36" s="25">
        <v>0</v>
      </c>
      <c r="AN36" s="77"/>
    </row>
    <row r="37" spans="1:40" ht="12.75">
      <c r="A37" s="68" t="s">
        <v>79</v>
      </c>
      <c r="B37" s="69" t="s">
        <v>78</v>
      </c>
      <c r="C37" s="24">
        <v>3</v>
      </c>
      <c r="D37" s="24"/>
      <c r="E37" s="70">
        <f t="shared" si="0"/>
        <v>0.07038033822637546</v>
      </c>
      <c r="F37" s="71">
        <v>26646436</v>
      </c>
      <c r="G37" s="72">
        <f t="shared" si="1"/>
        <v>0.016133383914995105</v>
      </c>
      <c r="H37" s="71">
        <v>6108200</v>
      </c>
      <c r="I37" s="72">
        <f t="shared" si="2"/>
        <v>0.024190575236963004</v>
      </c>
      <c r="J37" s="71">
        <v>9158703</v>
      </c>
      <c r="K37" s="73">
        <v>26791</v>
      </c>
      <c r="L37" s="74">
        <f t="shared" si="3"/>
        <v>9185494</v>
      </c>
      <c r="M37" s="75">
        <f t="shared" si="4"/>
        <v>0.002925195849237605</v>
      </c>
      <c r="N37" s="76">
        <f t="shared" si="5"/>
        <v>0.280491874393273</v>
      </c>
      <c r="O37" s="71">
        <v>106195977</v>
      </c>
      <c r="P37" s="73">
        <v>2259489</v>
      </c>
      <c r="Q37" s="74">
        <f t="shared" si="6"/>
        <v>108455466</v>
      </c>
      <c r="R37" s="75">
        <f t="shared" si="7"/>
        <v>0.021276596946793944</v>
      </c>
      <c r="S37" s="76">
        <f t="shared" si="8"/>
        <v>0.050433612624108524</v>
      </c>
      <c r="T37" s="71">
        <v>19094481</v>
      </c>
      <c r="U37" s="73">
        <v>-578621</v>
      </c>
      <c r="V37" s="74">
        <f t="shared" si="15"/>
        <v>18515860</v>
      </c>
      <c r="W37" s="75">
        <f t="shared" si="9"/>
        <v>-0.03030304934708621</v>
      </c>
      <c r="X37" s="76">
        <f t="shared" si="10"/>
        <v>0.5416584233840344</v>
      </c>
      <c r="Y37" s="71">
        <v>205075265</v>
      </c>
      <c r="Z37" s="73">
        <v>2888385</v>
      </c>
      <c r="AA37" s="74">
        <f t="shared" si="16"/>
        <v>207963650</v>
      </c>
      <c r="AB37" s="75">
        <f t="shared" si="11"/>
        <v>0.014084511849832304</v>
      </c>
      <c r="AC37" s="76">
        <f t="shared" si="12"/>
        <v>0.016711792220250477</v>
      </c>
      <c r="AD37" s="71">
        <v>6327189</v>
      </c>
      <c r="AE37" s="76">
        <f t="shared" si="13"/>
        <v>0</v>
      </c>
      <c r="AF37" s="71">
        <v>0</v>
      </c>
      <c r="AG37" s="71">
        <v>378606251</v>
      </c>
      <c r="AH37" s="73">
        <v>4596044</v>
      </c>
      <c r="AI37" s="74">
        <v>383202295</v>
      </c>
      <c r="AJ37" s="75">
        <f t="shared" si="14"/>
        <v>0.012139376959203984</v>
      </c>
      <c r="AK37" s="71">
        <v>0</v>
      </c>
      <c r="AL37" s="71">
        <v>0</v>
      </c>
      <c r="AM37" s="25">
        <v>0</v>
      </c>
      <c r="AN37" s="77"/>
    </row>
    <row r="38" spans="1:40" ht="12.75">
      <c r="A38" s="68" t="s">
        <v>81</v>
      </c>
      <c r="B38" s="69" t="s">
        <v>80</v>
      </c>
      <c r="C38" s="24">
        <v>3</v>
      </c>
      <c r="D38" s="24"/>
      <c r="E38" s="70">
        <f t="shared" si="0"/>
        <v>0.07980737870917638</v>
      </c>
      <c r="F38" s="71">
        <v>42027638</v>
      </c>
      <c r="G38" s="72">
        <f t="shared" si="1"/>
        <v>0.008813861694151947</v>
      </c>
      <c r="H38" s="71">
        <v>4641498</v>
      </c>
      <c r="I38" s="72">
        <f t="shared" si="2"/>
        <v>0.02606663073050299</v>
      </c>
      <c r="J38" s="71">
        <v>13727038</v>
      </c>
      <c r="K38" s="73">
        <v>40154</v>
      </c>
      <c r="L38" s="74">
        <f t="shared" si="3"/>
        <v>13767192</v>
      </c>
      <c r="M38" s="75">
        <f t="shared" si="4"/>
        <v>0.00292517584638434</v>
      </c>
      <c r="N38" s="76">
        <f t="shared" si="5"/>
        <v>0.5384116660889532</v>
      </c>
      <c r="O38" s="71">
        <v>283534818</v>
      </c>
      <c r="P38" s="73">
        <v>5967234</v>
      </c>
      <c r="Q38" s="74">
        <f t="shared" si="6"/>
        <v>289502052</v>
      </c>
      <c r="R38" s="75">
        <f t="shared" si="7"/>
        <v>0.021045859701082636</v>
      </c>
      <c r="S38" s="76">
        <f t="shared" si="8"/>
        <v>0.0942082227955</v>
      </c>
      <c r="T38" s="71">
        <v>49611316</v>
      </c>
      <c r="U38" s="73">
        <v>-1499684</v>
      </c>
      <c r="V38" s="74">
        <f t="shared" si="15"/>
        <v>48111632</v>
      </c>
      <c r="W38" s="75">
        <f t="shared" si="9"/>
        <v>-0.030228667991794453</v>
      </c>
      <c r="X38" s="76">
        <f t="shared" si="10"/>
        <v>0.24211883526245837</v>
      </c>
      <c r="Y38" s="71">
        <v>127503032</v>
      </c>
      <c r="Z38" s="73">
        <v>1812583</v>
      </c>
      <c r="AA38" s="74">
        <f t="shared" si="16"/>
        <v>129315615</v>
      </c>
      <c r="AB38" s="75">
        <f t="shared" si="11"/>
        <v>0.014215999192866252</v>
      </c>
      <c r="AC38" s="76">
        <f t="shared" si="12"/>
        <v>0.010573404719257096</v>
      </c>
      <c r="AD38" s="71">
        <v>5568097</v>
      </c>
      <c r="AE38" s="76">
        <f t="shared" si="13"/>
        <v>0</v>
      </c>
      <c r="AF38" s="71">
        <v>0</v>
      </c>
      <c r="AG38" s="71">
        <v>526613437</v>
      </c>
      <c r="AH38" s="73">
        <v>6320287</v>
      </c>
      <c r="AI38" s="74">
        <v>532933724</v>
      </c>
      <c r="AJ38" s="75">
        <f t="shared" si="14"/>
        <v>0.012001757942230403</v>
      </c>
      <c r="AK38" s="71">
        <v>313048</v>
      </c>
      <c r="AL38" s="71">
        <v>121738</v>
      </c>
      <c r="AM38" s="25">
        <v>0</v>
      </c>
      <c r="AN38" s="77"/>
    </row>
    <row r="39" spans="1:40" ht="12.75">
      <c r="A39" s="68" t="s">
        <v>83</v>
      </c>
      <c r="B39" s="69" t="s">
        <v>82</v>
      </c>
      <c r="C39" s="24">
        <v>3</v>
      </c>
      <c r="D39" s="24"/>
      <c r="E39" s="70">
        <f t="shared" si="0"/>
        <v>0.016704592736399303</v>
      </c>
      <c r="F39" s="71">
        <v>12063848</v>
      </c>
      <c r="G39" s="72">
        <f t="shared" si="1"/>
        <v>0.00859165526177983</v>
      </c>
      <c r="H39" s="71">
        <v>6204786</v>
      </c>
      <c r="I39" s="72">
        <f t="shared" si="2"/>
        <v>0.01436854010554622</v>
      </c>
      <c r="J39" s="71">
        <v>10376780</v>
      </c>
      <c r="K39" s="73">
        <v>30354</v>
      </c>
      <c r="L39" s="74">
        <f t="shared" si="3"/>
        <v>10407134</v>
      </c>
      <c r="M39" s="75">
        <f t="shared" si="4"/>
        <v>0.002925184883942803</v>
      </c>
      <c r="N39" s="76">
        <f t="shared" si="5"/>
        <v>0.5463434706158358</v>
      </c>
      <c r="O39" s="71">
        <v>394562423</v>
      </c>
      <c r="P39" s="73">
        <v>8378695</v>
      </c>
      <c r="Q39" s="74">
        <f t="shared" si="6"/>
        <v>402941118</v>
      </c>
      <c r="R39" s="75">
        <f t="shared" si="7"/>
        <v>0.021235410448602197</v>
      </c>
      <c r="S39" s="76">
        <f t="shared" si="8"/>
        <v>0.0186433524182756</v>
      </c>
      <c r="T39" s="71">
        <v>13463996</v>
      </c>
      <c r="U39" s="73">
        <v>-408000</v>
      </c>
      <c r="V39" s="74">
        <f t="shared" si="15"/>
        <v>13055996</v>
      </c>
      <c r="W39" s="75">
        <f t="shared" si="9"/>
        <v>-0.030303039305715776</v>
      </c>
      <c r="X39" s="76">
        <f t="shared" si="10"/>
        <v>0.38008345827134066</v>
      </c>
      <c r="Y39" s="71">
        <v>274491521</v>
      </c>
      <c r="Z39" s="73">
        <v>3492950</v>
      </c>
      <c r="AA39" s="74">
        <f t="shared" si="16"/>
        <v>277984471</v>
      </c>
      <c r="AB39" s="75">
        <f t="shared" si="11"/>
        <v>0.012725165379516405</v>
      </c>
      <c r="AC39" s="76">
        <f t="shared" si="12"/>
        <v>0.015125770053487605</v>
      </c>
      <c r="AD39" s="71">
        <v>10923642</v>
      </c>
      <c r="AE39" s="76">
        <f t="shared" si="13"/>
        <v>0.00013916053733503025</v>
      </c>
      <c r="AF39" s="71">
        <v>100500</v>
      </c>
      <c r="AG39" s="71">
        <v>722187496</v>
      </c>
      <c r="AH39" s="73">
        <v>11493999</v>
      </c>
      <c r="AI39" s="74">
        <v>733681495</v>
      </c>
      <c r="AJ39" s="75">
        <f t="shared" si="14"/>
        <v>0.015915533104162192</v>
      </c>
      <c r="AK39" s="71">
        <v>0</v>
      </c>
      <c r="AL39" s="71">
        <v>0</v>
      </c>
      <c r="AM39" s="25">
        <v>0</v>
      </c>
      <c r="AN39" s="77"/>
    </row>
    <row r="40" spans="1:40" ht="12.75">
      <c r="A40" s="68" t="s">
        <v>85</v>
      </c>
      <c r="B40" s="69" t="s">
        <v>84</v>
      </c>
      <c r="C40" s="24">
        <v>3</v>
      </c>
      <c r="D40" s="24"/>
      <c r="E40" s="70">
        <f t="shared" si="0"/>
        <v>0.030422285356850435</v>
      </c>
      <c r="F40" s="71">
        <v>13990195</v>
      </c>
      <c r="G40" s="72">
        <f t="shared" si="1"/>
        <v>0.007367324565476009</v>
      </c>
      <c r="H40" s="71">
        <v>3387987</v>
      </c>
      <c r="I40" s="72">
        <f t="shared" si="2"/>
        <v>0.002381303269407645</v>
      </c>
      <c r="J40" s="71">
        <v>1095082</v>
      </c>
      <c r="K40" s="73">
        <v>3203</v>
      </c>
      <c r="L40" s="74">
        <f t="shared" si="3"/>
        <v>1098285</v>
      </c>
      <c r="M40" s="75">
        <f t="shared" si="4"/>
        <v>0.002924895122009128</v>
      </c>
      <c r="N40" s="76">
        <f t="shared" si="5"/>
        <v>0.2856069250924705</v>
      </c>
      <c r="O40" s="71">
        <v>131341105</v>
      </c>
      <c r="P40" s="73">
        <v>2777972</v>
      </c>
      <c r="Q40" s="74">
        <f t="shared" si="6"/>
        <v>134119077</v>
      </c>
      <c r="R40" s="75">
        <f t="shared" si="7"/>
        <v>0.021150819463563977</v>
      </c>
      <c r="S40" s="76">
        <f t="shared" si="8"/>
        <v>0.015399915873006912</v>
      </c>
      <c r="T40" s="71">
        <v>7081908</v>
      </c>
      <c r="U40" s="73">
        <v>-214603</v>
      </c>
      <c r="V40" s="74">
        <f t="shared" si="15"/>
        <v>6867305</v>
      </c>
      <c r="W40" s="75">
        <f t="shared" si="9"/>
        <v>-0.030302991792607304</v>
      </c>
      <c r="X40" s="76">
        <f t="shared" si="10"/>
        <v>0.6350672256159257</v>
      </c>
      <c r="Y40" s="71">
        <v>292046249</v>
      </c>
      <c r="Z40" s="73">
        <v>3808878</v>
      </c>
      <c r="AA40" s="74">
        <f t="shared" si="16"/>
        <v>295855127</v>
      </c>
      <c r="AB40" s="75">
        <f t="shared" si="11"/>
        <v>0.013042037050782324</v>
      </c>
      <c r="AC40" s="76">
        <f t="shared" si="12"/>
        <v>0.0237550202268628</v>
      </c>
      <c r="AD40" s="71">
        <v>10924142</v>
      </c>
      <c r="AE40" s="76">
        <f t="shared" si="13"/>
        <v>0</v>
      </c>
      <c r="AF40" s="71">
        <v>0</v>
      </c>
      <c r="AG40" s="71">
        <v>459866668</v>
      </c>
      <c r="AH40" s="73">
        <v>6375450</v>
      </c>
      <c r="AI40" s="74">
        <v>466242118</v>
      </c>
      <c r="AJ40" s="75">
        <f t="shared" si="14"/>
        <v>0.013863692334405067</v>
      </c>
      <c r="AK40" s="71">
        <v>0</v>
      </c>
      <c r="AL40" s="71">
        <v>0</v>
      </c>
      <c r="AM40" s="25">
        <v>0</v>
      </c>
      <c r="AN40" s="77"/>
    </row>
    <row r="41" spans="1:40" ht="12.75">
      <c r="A41" s="68" t="s">
        <v>87</v>
      </c>
      <c r="B41" s="69" t="s">
        <v>86</v>
      </c>
      <c r="C41" s="24">
        <v>3</v>
      </c>
      <c r="D41" s="24"/>
      <c r="E41" s="70">
        <f t="shared" si="0"/>
        <v>0.046146688431786737</v>
      </c>
      <c r="F41" s="71">
        <v>54820451</v>
      </c>
      <c r="G41" s="72">
        <f t="shared" si="1"/>
        <v>0.04160989346287046</v>
      </c>
      <c r="H41" s="71">
        <v>49430917</v>
      </c>
      <c r="I41" s="72">
        <f t="shared" si="2"/>
        <v>0.002052794387455951</v>
      </c>
      <c r="J41" s="71">
        <v>2438639</v>
      </c>
      <c r="K41" s="73">
        <v>7134</v>
      </c>
      <c r="L41" s="74">
        <f t="shared" si="3"/>
        <v>2445773</v>
      </c>
      <c r="M41" s="75">
        <f t="shared" si="4"/>
        <v>0.0029254022428083864</v>
      </c>
      <c r="N41" s="76">
        <f t="shared" si="5"/>
        <v>0.1465579535616142</v>
      </c>
      <c r="O41" s="71">
        <v>174105085</v>
      </c>
      <c r="P41" s="73">
        <v>259732</v>
      </c>
      <c r="Q41" s="74">
        <f t="shared" si="6"/>
        <v>174364817</v>
      </c>
      <c r="R41" s="75">
        <f t="shared" si="7"/>
        <v>0.0014918116837311214</v>
      </c>
      <c r="S41" s="76">
        <f t="shared" si="8"/>
        <v>0.025737392424384904</v>
      </c>
      <c r="T41" s="71">
        <v>30575010</v>
      </c>
      <c r="U41" s="73">
        <v>650338</v>
      </c>
      <c r="V41" s="74">
        <f t="shared" si="15"/>
        <v>31225348</v>
      </c>
      <c r="W41" s="75">
        <f t="shared" si="9"/>
        <v>0.021270246518316757</v>
      </c>
      <c r="X41" s="76">
        <f t="shared" si="10"/>
        <v>0.710915946045729</v>
      </c>
      <c r="Y41" s="71">
        <v>844540185</v>
      </c>
      <c r="Z41" s="73">
        <v>7175761</v>
      </c>
      <c r="AA41" s="74">
        <f t="shared" si="16"/>
        <v>851715946</v>
      </c>
      <c r="AB41" s="75">
        <f t="shared" si="11"/>
        <v>0.008496648386245824</v>
      </c>
      <c r="AC41" s="76">
        <f t="shared" si="12"/>
        <v>0.026979331686158715</v>
      </c>
      <c r="AD41" s="71">
        <v>32050385</v>
      </c>
      <c r="AE41" s="76">
        <f t="shared" si="13"/>
        <v>0</v>
      </c>
      <c r="AF41" s="71">
        <v>0</v>
      </c>
      <c r="AG41" s="71">
        <v>1187960672</v>
      </c>
      <c r="AH41" s="73">
        <v>8092965</v>
      </c>
      <c r="AI41" s="74">
        <v>1196053637</v>
      </c>
      <c r="AJ41" s="75">
        <f t="shared" si="14"/>
        <v>0.00681248562410322</v>
      </c>
      <c r="AK41" s="71">
        <v>302550</v>
      </c>
      <c r="AL41" s="71">
        <v>9110</v>
      </c>
      <c r="AM41" s="25">
        <v>0</v>
      </c>
      <c r="AN41" s="77"/>
    </row>
    <row r="42" spans="1:40" ht="12.75">
      <c r="A42" s="68" t="s">
        <v>89</v>
      </c>
      <c r="B42" s="69" t="s">
        <v>88</v>
      </c>
      <c r="C42" s="24">
        <v>3</v>
      </c>
      <c r="D42" s="24"/>
      <c r="E42" s="70">
        <f t="shared" si="0"/>
        <v>0.03827068510345348</v>
      </c>
      <c r="F42" s="71">
        <v>27861511</v>
      </c>
      <c r="G42" s="72">
        <f t="shared" si="1"/>
        <v>0.0386668970786775</v>
      </c>
      <c r="H42" s="71">
        <v>28149958</v>
      </c>
      <c r="I42" s="72">
        <f t="shared" si="2"/>
        <v>0.008181052643545208</v>
      </c>
      <c r="J42" s="71">
        <v>5955903</v>
      </c>
      <c r="K42" s="73">
        <v>17423</v>
      </c>
      <c r="L42" s="74">
        <f t="shared" si="3"/>
        <v>5973326</v>
      </c>
      <c r="M42" s="75">
        <f t="shared" si="4"/>
        <v>0.002925333068721905</v>
      </c>
      <c r="N42" s="76">
        <f t="shared" si="5"/>
        <v>0.0880594153872093</v>
      </c>
      <c r="O42" s="71">
        <v>64108295</v>
      </c>
      <c r="P42" s="73">
        <v>236922</v>
      </c>
      <c r="Q42" s="74">
        <f t="shared" si="6"/>
        <v>64345217</v>
      </c>
      <c r="R42" s="75">
        <f t="shared" si="7"/>
        <v>0.003695652801248263</v>
      </c>
      <c r="S42" s="76">
        <f t="shared" si="8"/>
        <v>0.03995598604411115</v>
      </c>
      <c r="T42" s="71">
        <v>29088430</v>
      </c>
      <c r="U42" s="73">
        <v>110368</v>
      </c>
      <c r="V42" s="74">
        <f t="shared" si="15"/>
        <v>29198798</v>
      </c>
      <c r="W42" s="75">
        <f t="shared" si="9"/>
        <v>0.0037942233389701677</v>
      </c>
      <c r="X42" s="76">
        <f t="shared" si="10"/>
        <v>0.7606531268708788</v>
      </c>
      <c r="Y42" s="71">
        <v>553764465</v>
      </c>
      <c r="Z42" s="73">
        <v>2218968</v>
      </c>
      <c r="AA42" s="74">
        <f t="shared" si="16"/>
        <v>555983433</v>
      </c>
      <c r="AB42" s="75">
        <f t="shared" si="11"/>
        <v>0.004007061016455796</v>
      </c>
      <c r="AC42" s="76">
        <f t="shared" si="12"/>
        <v>0.026212836872124563</v>
      </c>
      <c r="AD42" s="71">
        <v>19083255</v>
      </c>
      <c r="AE42" s="76">
        <f t="shared" si="13"/>
        <v>0</v>
      </c>
      <c r="AF42" s="71">
        <v>0</v>
      </c>
      <c r="AG42" s="71">
        <v>728011817</v>
      </c>
      <c r="AH42" s="73">
        <v>2583681</v>
      </c>
      <c r="AI42" s="74">
        <v>730595498</v>
      </c>
      <c r="AJ42" s="75">
        <f t="shared" si="14"/>
        <v>0.003548954755496778</v>
      </c>
      <c r="AK42" s="71">
        <v>0</v>
      </c>
      <c r="AL42" s="71">
        <v>0</v>
      </c>
      <c r="AM42" s="25">
        <v>0</v>
      </c>
      <c r="AN42" s="77"/>
    </row>
    <row r="43" spans="1:40" ht="12.75">
      <c r="A43" s="68" t="s">
        <v>91</v>
      </c>
      <c r="B43" s="69" t="s">
        <v>90</v>
      </c>
      <c r="C43" s="24">
        <v>3</v>
      </c>
      <c r="D43" s="24"/>
      <c r="E43" s="70">
        <f t="shared" si="0"/>
        <v>0.03786399590986405</v>
      </c>
      <c r="F43" s="71">
        <v>39096933</v>
      </c>
      <c r="G43" s="72">
        <f t="shared" si="1"/>
        <v>0.010013789434904339</v>
      </c>
      <c r="H43" s="71">
        <v>10339861</v>
      </c>
      <c r="I43" s="72">
        <f t="shared" si="2"/>
        <v>0.003986792060300519</v>
      </c>
      <c r="J43" s="71">
        <v>4116611</v>
      </c>
      <c r="K43" s="73">
        <v>12043</v>
      </c>
      <c r="L43" s="74">
        <f t="shared" si="3"/>
        <v>4128654</v>
      </c>
      <c r="M43" s="75">
        <f t="shared" si="4"/>
        <v>0.002925464660129412</v>
      </c>
      <c r="N43" s="76">
        <f t="shared" si="5"/>
        <v>0.09512109272287897</v>
      </c>
      <c r="O43" s="71">
        <v>98218450</v>
      </c>
      <c r="P43" s="73">
        <v>161034</v>
      </c>
      <c r="Q43" s="74">
        <f t="shared" si="6"/>
        <v>98379484</v>
      </c>
      <c r="R43" s="75">
        <f t="shared" si="7"/>
        <v>0.00163954939219668</v>
      </c>
      <c r="S43" s="76">
        <f t="shared" si="8"/>
        <v>0.013403763243311658</v>
      </c>
      <c r="T43" s="71">
        <v>13840220</v>
      </c>
      <c r="U43" s="73">
        <v>282547</v>
      </c>
      <c r="V43" s="74">
        <f t="shared" si="15"/>
        <v>14122767</v>
      </c>
      <c r="W43" s="75">
        <f t="shared" si="9"/>
        <v>0.020414921150097326</v>
      </c>
      <c r="X43" s="76">
        <f t="shared" si="10"/>
        <v>0.8159947266327298</v>
      </c>
      <c r="Y43" s="71">
        <v>842565355</v>
      </c>
      <c r="Z43" s="73">
        <v>4818559</v>
      </c>
      <c r="AA43" s="74">
        <f t="shared" si="16"/>
        <v>847383914</v>
      </c>
      <c r="AB43" s="75">
        <f t="shared" si="11"/>
        <v>0.005718914231881751</v>
      </c>
      <c r="AC43" s="76">
        <f t="shared" si="12"/>
        <v>0.0236158399960107</v>
      </c>
      <c r="AD43" s="71">
        <v>24384825</v>
      </c>
      <c r="AE43" s="76">
        <f t="shared" si="13"/>
        <v>0</v>
      </c>
      <c r="AF43" s="71">
        <v>0</v>
      </c>
      <c r="AG43" s="71">
        <v>1032562255</v>
      </c>
      <c r="AH43" s="73">
        <v>5274183</v>
      </c>
      <c r="AI43" s="74">
        <v>1037836438</v>
      </c>
      <c r="AJ43" s="75">
        <f t="shared" si="14"/>
        <v>0.005107859574045731</v>
      </c>
      <c r="AK43" s="71">
        <v>0</v>
      </c>
      <c r="AL43" s="71">
        <v>560540</v>
      </c>
      <c r="AM43" s="25">
        <v>0</v>
      </c>
      <c r="AN43" s="77"/>
    </row>
    <row r="44" spans="1:40" ht="12.75">
      <c r="A44" s="68" t="s">
        <v>93</v>
      </c>
      <c r="B44" s="69" t="s">
        <v>92</v>
      </c>
      <c r="C44" s="24">
        <v>3</v>
      </c>
      <c r="D44" s="24"/>
      <c r="E44" s="70">
        <f t="shared" si="0"/>
        <v>0.043386852902490544</v>
      </c>
      <c r="F44" s="71">
        <v>7907804</v>
      </c>
      <c r="G44" s="72">
        <f t="shared" si="1"/>
        <v>0.0034568240021141355</v>
      </c>
      <c r="H44" s="71">
        <v>630050</v>
      </c>
      <c r="I44" s="72">
        <f t="shared" si="2"/>
        <v>0.0003168723330181728</v>
      </c>
      <c r="J44" s="71">
        <v>57754</v>
      </c>
      <c r="K44" s="73">
        <v>169</v>
      </c>
      <c r="L44" s="74">
        <f t="shared" si="3"/>
        <v>57923</v>
      </c>
      <c r="M44" s="75">
        <f t="shared" si="4"/>
        <v>0.002926204245593379</v>
      </c>
      <c r="N44" s="76">
        <f t="shared" si="5"/>
        <v>0.2077200632375214</v>
      </c>
      <c r="O44" s="71">
        <v>37859615</v>
      </c>
      <c r="P44" s="73">
        <v>0</v>
      </c>
      <c r="Q44" s="74">
        <f t="shared" si="6"/>
        <v>37859615</v>
      </c>
      <c r="R44" s="75">
        <f t="shared" si="7"/>
        <v>0</v>
      </c>
      <c r="S44" s="76">
        <f t="shared" si="8"/>
        <v>0.015061448839240692</v>
      </c>
      <c r="T44" s="71">
        <v>2745140</v>
      </c>
      <c r="U44" s="73">
        <v>58407</v>
      </c>
      <c r="V44" s="74">
        <f t="shared" si="15"/>
        <v>2803547</v>
      </c>
      <c r="W44" s="75">
        <f t="shared" si="9"/>
        <v>0.021276510487625404</v>
      </c>
      <c r="X44" s="76">
        <f t="shared" si="10"/>
        <v>0.6991277994938712</v>
      </c>
      <c r="Y44" s="71">
        <v>127424905</v>
      </c>
      <c r="Z44" s="73">
        <v>71228</v>
      </c>
      <c r="AA44" s="74">
        <f t="shared" si="16"/>
        <v>127496133</v>
      </c>
      <c r="AB44" s="75">
        <f t="shared" si="11"/>
        <v>0.0005589802087747289</v>
      </c>
      <c r="AC44" s="76">
        <f t="shared" si="12"/>
        <v>0.030930139191743908</v>
      </c>
      <c r="AD44" s="71">
        <v>5637410</v>
      </c>
      <c r="AE44" s="76">
        <f t="shared" si="13"/>
        <v>0</v>
      </c>
      <c r="AF44" s="71">
        <v>0</v>
      </c>
      <c r="AG44" s="71">
        <v>182262678</v>
      </c>
      <c r="AH44" s="73">
        <v>129804</v>
      </c>
      <c r="AI44" s="74">
        <v>182392482</v>
      </c>
      <c r="AJ44" s="75">
        <f t="shared" si="14"/>
        <v>0.0007121809106744278</v>
      </c>
      <c r="AK44" s="71">
        <v>0</v>
      </c>
      <c r="AL44" s="71">
        <v>0</v>
      </c>
      <c r="AM44" s="25">
        <v>0</v>
      </c>
      <c r="AN44" s="77"/>
    </row>
    <row r="45" spans="1:40" ht="12.75">
      <c r="A45" s="68" t="s">
        <v>95</v>
      </c>
      <c r="B45" s="69" t="s">
        <v>94</v>
      </c>
      <c r="C45" s="24">
        <v>3</v>
      </c>
      <c r="D45" s="24"/>
      <c r="E45" s="70">
        <f t="shared" si="0"/>
        <v>0.05512576861824793</v>
      </c>
      <c r="F45" s="71">
        <v>78084208</v>
      </c>
      <c r="G45" s="72">
        <f t="shared" si="1"/>
        <v>0.0038703087388302798</v>
      </c>
      <c r="H45" s="71">
        <v>5482191</v>
      </c>
      <c r="I45" s="72">
        <f t="shared" si="2"/>
        <v>0.002476345099323011</v>
      </c>
      <c r="J45" s="71">
        <v>3507678</v>
      </c>
      <c r="K45" s="73">
        <v>10261</v>
      </c>
      <c r="L45" s="74">
        <f t="shared" si="3"/>
        <v>3517939</v>
      </c>
      <c r="M45" s="75">
        <f t="shared" si="4"/>
        <v>0.002925297019851879</v>
      </c>
      <c r="N45" s="76">
        <f t="shared" si="5"/>
        <v>0.1251829780554525</v>
      </c>
      <c r="O45" s="71">
        <v>177318411</v>
      </c>
      <c r="P45" s="73">
        <v>-3617339</v>
      </c>
      <c r="Q45" s="74">
        <f t="shared" si="6"/>
        <v>173701072</v>
      </c>
      <c r="R45" s="75">
        <f t="shared" si="7"/>
        <v>-0.020400244845415402</v>
      </c>
      <c r="S45" s="76">
        <f t="shared" si="8"/>
        <v>0.05280570879369003</v>
      </c>
      <c r="T45" s="71">
        <v>74797904</v>
      </c>
      <c r="U45" s="73">
        <v>0</v>
      </c>
      <c r="V45" s="74">
        <f t="shared" si="15"/>
        <v>74797904</v>
      </c>
      <c r="W45" s="75">
        <f t="shared" si="9"/>
        <v>0</v>
      </c>
      <c r="X45" s="76">
        <f t="shared" si="10"/>
        <v>0.7340202155900207</v>
      </c>
      <c r="Y45" s="71">
        <v>1039720418</v>
      </c>
      <c r="Z45" s="73">
        <v>42140683</v>
      </c>
      <c r="AA45" s="74">
        <f t="shared" si="16"/>
        <v>1081861101</v>
      </c>
      <c r="AB45" s="75">
        <f t="shared" si="11"/>
        <v>0.040530783343720005</v>
      </c>
      <c r="AC45" s="76">
        <f t="shared" si="12"/>
        <v>0.02444275533764737</v>
      </c>
      <c r="AD45" s="71">
        <v>34622523</v>
      </c>
      <c r="AE45" s="76">
        <f t="shared" si="13"/>
        <v>0.0020759197667881498</v>
      </c>
      <c r="AF45" s="71">
        <v>2940486</v>
      </c>
      <c r="AG45" s="71">
        <v>1416473819</v>
      </c>
      <c r="AH45" s="73">
        <v>38533605</v>
      </c>
      <c r="AI45" s="74">
        <v>1455007424</v>
      </c>
      <c r="AJ45" s="75">
        <f t="shared" si="14"/>
        <v>0.02720389497011946</v>
      </c>
      <c r="AK45" s="71">
        <v>68791</v>
      </c>
      <c r="AL45" s="71">
        <v>160665</v>
      </c>
      <c r="AM45" s="25">
        <v>0</v>
      </c>
      <c r="AN45" s="77"/>
    </row>
    <row r="46" spans="1:40" ht="12.75">
      <c r="A46" s="68" t="s">
        <v>97</v>
      </c>
      <c r="B46" s="69" t="s">
        <v>96</v>
      </c>
      <c r="C46" s="24">
        <v>3</v>
      </c>
      <c r="D46" s="24"/>
      <c r="E46" s="70">
        <f t="shared" si="0"/>
        <v>0.03318068033050338</v>
      </c>
      <c r="F46" s="71">
        <v>14637540</v>
      </c>
      <c r="G46" s="72">
        <f t="shared" si="1"/>
        <v>0.011610103102491108</v>
      </c>
      <c r="H46" s="71">
        <v>5121756</v>
      </c>
      <c r="I46" s="72">
        <f t="shared" si="2"/>
        <v>0.022268599361114687</v>
      </c>
      <c r="J46" s="71">
        <v>9823714</v>
      </c>
      <c r="K46" s="73">
        <v>28736</v>
      </c>
      <c r="L46" s="74">
        <f t="shared" si="3"/>
        <v>9852450</v>
      </c>
      <c r="M46" s="75">
        <f t="shared" si="4"/>
        <v>0.0029251665917798503</v>
      </c>
      <c r="N46" s="76">
        <f t="shared" si="5"/>
        <v>0.09624499545468425</v>
      </c>
      <c r="O46" s="71">
        <v>42458140</v>
      </c>
      <c r="P46" s="73">
        <v>-647828</v>
      </c>
      <c r="Q46" s="74">
        <f t="shared" si="6"/>
        <v>41810312</v>
      </c>
      <c r="R46" s="75">
        <f t="shared" si="7"/>
        <v>-0.015258040036610177</v>
      </c>
      <c r="S46" s="76">
        <f t="shared" si="8"/>
        <v>0.017785582643333856</v>
      </c>
      <c r="T46" s="71">
        <v>7846047</v>
      </c>
      <c r="U46" s="73">
        <v>0</v>
      </c>
      <c r="V46" s="74">
        <f t="shared" si="15"/>
        <v>7846047</v>
      </c>
      <c r="W46" s="75">
        <f t="shared" si="9"/>
        <v>0</v>
      </c>
      <c r="X46" s="76">
        <f t="shared" si="10"/>
        <v>0.7946345144731636</v>
      </c>
      <c r="Y46" s="71">
        <v>350550211</v>
      </c>
      <c r="Z46" s="73">
        <v>8477388</v>
      </c>
      <c r="AA46" s="74">
        <f t="shared" si="16"/>
        <v>359027599</v>
      </c>
      <c r="AB46" s="75">
        <f t="shared" si="11"/>
        <v>0.024183091990779032</v>
      </c>
      <c r="AC46" s="76">
        <f t="shared" si="12"/>
        <v>0.018364290662917466</v>
      </c>
      <c r="AD46" s="71">
        <v>8101342</v>
      </c>
      <c r="AE46" s="76">
        <f t="shared" si="13"/>
        <v>0.005911233971791727</v>
      </c>
      <c r="AF46" s="71">
        <v>2607720</v>
      </c>
      <c r="AG46" s="71">
        <v>441146470</v>
      </c>
      <c r="AH46" s="73">
        <v>7858296</v>
      </c>
      <c r="AI46" s="74">
        <v>449004766</v>
      </c>
      <c r="AJ46" s="75">
        <f t="shared" si="14"/>
        <v>0.017813348931478474</v>
      </c>
      <c r="AK46" s="71">
        <v>0</v>
      </c>
      <c r="AL46" s="71">
        <v>0</v>
      </c>
      <c r="AM46" s="25">
        <v>0</v>
      </c>
      <c r="AN46" s="77"/>
    </row>
    <row r="47" spans="1:40" ht="12.75">
      <c r="A47" s="68" t="s">
        <v>99</v>
      </c>
      <c r="B47" s="69" t="s">
        <v>98</v>
      </c>
      <c r="C47" s="24">
        <v>3</v>
      </c>
      <c r="D47" s="24"/>
      <c r="E47" s="70">
        <f t="shared" si="0"/>
        <v>0.03949136225013498</v>
      </c>
      <c r="F47" s="71">
        <v>50935480</v>
      </c>
      <c r="G47" s="72">
        <f t="shared" si="1"/>
        <v>0.002907753350169125</v>
      </c>
      <c r="H47" s="71">
        <v>3750385</v>
      </c>
      <c r="I47" s="72">
        <f t="shared" si="2"/>
        <v>0.0007810889088296357</v>
      </c>
      <c r="J47" s="71">
        <v>1007439</v>
      </c>
      <c r="K47" s="73">
        <v>2947</v>
      </c>
      <c r="L47" s="74">
        <f t="shared" si="3"/>
        <v>1010386</v>
      </c>
      <c r="M47" s="75">
        <f t="shared" si="4"/>
        <v>0.0029252391459929582</v>
      </c>
      <c r="N47" s="76">
        <f t="shared" si="5"/>
        <v>0.14535031330384585</v>
      </c>
      <c r="O47" s="71">
        <v>187471071</v>
      </c>
      <c r="P47" s="73">
        <v>8150916</v>
      </c>
      <c r="Q47" s="74">
        <f t="shared" si="6"/>
        <v>195621987</v>
      </c>
      <c r="R47" s="75">
        <f t="shared" si="7"/>
        <v>0.0434782601738057</v>
      </c>
      <c r="S47" s="76">
        <f t="shared" si="8"/>
        <v>0.055764143602932165</v>
      </c>
      <c r="T47" s="71">
        <v>71923916</v>
      </c>
      <c r="U47" s="73">
        <v>-1458487</v>
      </c>
      <c r="V47" s="74">
        <f t="shared" si="15"/>
        <v>70465429</v>
      </c>
      <c r="W47" s="75">
        <f t="shared" si="9"/>
        <v>-0.020278192305324422</v>
      </c>
      <c r="X47" s="76">
        <f t="shared" si="10"/>
        <v>0.7435672666079578</v>
      </c>
      <c r="Y47" s="71">
        <v>959044041</v>
      </c>
      <c r="Z47" s="73">
        <v>37928</v>
      </c>
      <c r="AA47" s="74">
        <f t="shared" si="16"/>
        <v>959081969</v>
      </c>
      <c r="AB47" s="75">
        <f t="shared" si="11"/>
        <v>3.9547714576749036E-05</v>
      </c>
      <c r="AC47" s="76">
        <f t="shared" si="12"/>
        <v>0.012138071976130463</v>
      </c>
      <c r="AD47" s="71">
        <v>15655538</v>
      </c>
      <c r="AE47" s="76">
        <f t="shared" si="13"/>
        <v>0</v>
      </c>
      <c r="AF47" s="71">
        <v>0</v>
      </c>
      <c r="AG47" s="71">
        <v>1289787870</v>
      </c>
      <c r="AH47" s="73">
        <v>6733304</v>
      </c>
      <c r="AI47" s="74">
        <v>1296521174</v>
      </c>
      <c r="AJ47" s="75">
        <f t="shared" si="14"/>
        <v>0.005220473968327831</v>
      </c>
      <c r="AK47" s="71">
        <v>0</v>
      </c>
      <c r="AL47" s="71">
        <v>458062</v>
      </c>
      <c r="AM47" s="25">
        <v>0</v>
      </c>
      <c r="AN47" s="77"/>
    </row>
    <row r="48" spans="1:40" ht="12.75">
      <c r="A48" s="68" t="s">
        <v>101</v>
      </c>
      <c r="B48" s="69" t="s">
        <v>100</v>
      </c>
      <c r="C48" s="24">
        <v>2</v>
      </c>
      <c r="D48" s="24"/>
      <c r="E48" s="70">
        <f t="shared" si="0"/>
        <v>0.05968362612506871</v>
      </c>
      <c r="F48" s="71">
        <v>11266924</v>
      </c>
      <c r="G48" s="72">
        <f t="shared" si="1"/>
        <v>0.007101774342553832</v>
      </c>
      <c r="H48" s="71">
        <v>1340655</v>
      </c>
      <c r="I48" s="72">
        <f t="shared" si="2"/>
        <v>0.001035722106903318</v>
      </c>
      <c r="J48" s="71">
        <v>195521</v>
      </c>
      <c r="K48" s="73">
        <v>572</v>
      </c>
      <c r="L48" s="74">
        <f t="shared" si="3"/>
        <v>196093</v>
      </c>
      <c r="M48" s="75">
        <f t="shared" si="4"/>
        <v>0.002925516952143248</v>
      </c>
      <c r="N48" s="76">
        <f t="shared" si="5"/>
        <v>0.07650876941772358</v>
      </c>
      <c r="O48" s="71">
        <v>14443132</v>
      </c>
      <c r="P48" s="73">
        <v>627962</v>
      </c>
      <c r="Q48" s="74">
        <f t="shared" si="6"/>
        <v>15071094</v>
      </c>
      <c r="R48" s="75">
        <f t="shared" si="7"/>
        <v>0.04347824280772342</v>
      </c>
      <c r="S48" s="76">
        <f t="shared" si="8"/>
        <v>0.004814478100514441</v>
      </c>
      <c r="T48" s="71">
        <v>908865</v>
      </c>
      <c r="U48" s="73">
        <v>-18548</v>
      </c>
      <c r="V48" s="74">
        <f t="shared" si="15"/>
        <v>890317</v>
      </c>
      <c r="W48" s="75">
        <f t="shared" si="9"/>
        <v>-0.020407871356031972</v>
      </c>
      <c r="X48" s="76">
        <f t="shared" si="10"/>
        <v>0.8013246612462565</v>
      </c>
      <c r="Y48" s="71">
        <v>151272043</v>
      </c>
      <c r="Z48" s="73">
        <v>0</v>
      </c>
      <c r="AA48" s="74">
        <f t="shared" si="16"/>
        <v>151272043</v>
      </c>
      <c r="AB48" s="75">
        <f t="shared" si="11"/>
        <v>0</v>
      </c>
      <c r="AC48" s="76">
        <f t="shared" si="12"/>
        <v>0.049530968660979675</v>
      </c>
      <c r="AD48" s="71">
        <v>9350331</v>
      </c>
      <c r="AE48" s="76">
        <f t="shared" si="13"/>
        <v>0</v>
      </c>
      <c r="AF48" s="71">
        <v>0</v>
      </c>
      <c r="AG48" s="71">
        <v>188777471</v>
      </c>
      <c r="AH48" s="73">
        <v>609986</v>
      </c>
      <c r="AI48" s="74">
        <v>189387457</v>
      </c>
      <c r="AJ48" s="75">
        <f t="shared" si="14"/>
        <v>0.0032312436265236333</v>
      </c>
      <c r="AK48" s="71">
        <v>0</v>
      </c>
      <c r="AL48" s="71">
        <v>0</v>
      </c>
      <c r="AM48" s="25">
        <v>0</v>
      </c>
      <c r="AN48" s="77"/>
    </row>
    <row r="49" spans="1:40" ht="12.75">
      <c r="A49" s="68" t="s">
        <v>103</v>
      </c>
      <c r="B49" s="69" t="s">
        <v>102</v>
      </c>
      <c r="C49" s="24">
        <v>3</v>
      </c>
      <c r="D49" s="24"/>
      <c r="E49" s="70">
        <f t="shared" si="0"/>
        <v>0.06638111219637967</v>
      </c>
      <c r="F49" s="71">
        <v>52117652</v>
      </c>
      <c r="G49" s="72">
        <f t="shared" si="1"/>
        <v>0.03365306300714527</v>
      </c>
      <c r="H49" s="71">
        <v>26421953</v>
      </c>
      <c r="I49" s="72">
        <f t="shared" si="2"/>
        <v>0.06956204938836888</v>
      </c>
      <c r="J49" s="71">
        <v>54615094</v>
      </c>
      <c r="K49" s="73">
        <v>159760</v>
      </c>
      <c r="L49" s="74">
        <f t="shared" si="3"/>
        <v>54774854</v>
      </c>
      <c r="M49" s="75">
        <f t="shared" si="4"/>
        <v>0.00292519866394444</v>
      </c>
      <c r="N49" s="76">
        <f t="shared" si="5"/>
        <v>0.4566603265220803</v>
      </c>
      <c r="O49" s="71">
        <v>358536686</v>
      </c>
      <c r="P49" s="73">
        <v>-3683545</v>
      </c>
      <c r="Q49" s="74">
        <f t="shared" si="6"/>
        <v>354853141</v>
      </c>
      <c r="R49" s="75">
        <f t="shared" si="7"/>
        <v>-0.010273830109535849</v>
      </c>
      <c r="S49" s="76">
        <f t="shared" si="8"/>
        <v>0.20565915280350733</v>
      </c>
      <c r="T49" s="71">
        <v>161468704</v>
      </c>
      <c r="U49" s="73">
        <v>-3017665</v>
      </c>
      <c r="V49" s="74">
        <f t="shared" si="15"/>
        <v>158451039</v>
      </c>
      <c r="W49" s="75">
        <f t="shared" si="9"/>
        <v>-0.018688853785560823</v>
      </c>
      <c r="X49" s="76">
        <f t="shared" si="10"/>
        <v>0.15943691715049102</v>
      </c>
      <c r="Y49" s="71">
        <v>125178345</v>
      </c>
      <c r="Z49" s="73">
        <v>-5007134</v>
      </c>
      <c r="AA49" s="74">
        <f t="shared" si="16"/>
        <v>120171211</v>
      </c>
      <c r="AB49" s="75">
        <f t="shared" si="11"/>
        <v>-0.040000001597720436</v>
      </c>
      <c r="AC49" s="76">
        <f t="shared" si="12"/>
        <v>0.006183303440086999</v>
      </c>
      <c r="AD49" s="71">
        <v>4854683</v>
      </c>
      <c r="AE49" s="76">
        <f t="shared" si="13"/>
        <v>0.002464075491940559</v>
      </c>
      <c r="AF49" s="71">
        <v>1934614</v>
      </c>
      <c r="AG49" s="71">
        <v>785127731</v>
      </c>
      <c r="AH49" s="73">
        <v>-11548584</v>
      </c>
      <c r="AI49" s="74">
        <v>773579147</v>
      </c>
      <c r="AJ49" s="75">
        <f t="shared" si="14"/>
        <v>-0.014709178575683247</v>
      </c>
      <c r="AK49" s="71">
        <v>1232859</v>
      </c>
      <c r="AL49" s="71">
        <v>13603117</v>
      </c>
      <c r="AM49" s="25">
        <v>0</v>
      </c>
      <c r="AN49" s="77"/>
    </row>
    <row r="50" spans="1:40" ht="12.75">
      <c r="A50" s="68" t="s">
        <v>105</v>
      </c>
      <c r="B50" s="69" t="s">
        <v>104</v>
      </c>
      <c r="C50" s="24">
        <v>3</v>
      </c>
      <c r="D50" s="24"/>
      <c r="E50" s="70">
        <f t="shared" si="0"/>
        <v>0.062373246677770784</v>
      </c>
      <c r="F50" s="71">
        <v>29943110</v>
      </c>
      <c r="G50" s="72">
        <f t="shared" si="1"/>
        <v>0.0398314760763847</v>
      </c>
      <c r="H50" s="71">
        <v>19121632</v>
      </c>
      <c r="I50" s="72">
        <f t="shared" si="2"/>
        <v>0.07252740020643192</v>
      </c>
      <c r="J50" s="71">
        <v>34817747</v>
      </c>
      <c r="K50" s="73">
        <v>101849</v>
      </c>
      <c r="L50" s="74">
        <f t="shared" si="3"/>
        <v>34919596</v>
      </c>
      <c r="M50" s="75">
        <f t="shared" si="4"/>
        <v>0.002925203632503849</v>
      </c>
      <c r="N50" s="76">
        <f t="shared" si="5"/>
        <v>0.11638817988177452</v>
      </c>
      <c r="O50" s="71">
        <v>55873700</v>
      </c>
      <c r="P50" s="73">
        <v>-516302</v>
      </c>
      <c r="Q50" s="74">
        <f t="shared" si="6"/>
        <v>55357398</v>
      </c>
      <c r="R50" s="75">
        <f t="shared" si="7"/>
        <v>-0.009240519242505865</v>
      </c>
      <c r="S50" s="76">
        <f t="shared" si="8"/>
        <v>0.053646915111125106</v>
      </c>
      <c r="T50" s="71">
        <v>25753918</v>
      </c>
      <c r="U50" s="73">
        <v>-521171</v>
      </c>
      <c r="V50" s="74">
        <f t="shared" si="15"/>
        <v>25232747</v>
      </c>
      <c r="W50" s="75">
        <f t="shared" si="9"/>
        <v>-0.0202365713830416</v>
      </c>
      <c r="X50" s="76">
        <f t="shared" si="10"/>
        <v>0.6266563787745398</v>
      </c>
      <c r="Y50" s="71">
        <v>300834763</v>
      </c>
      <c r="Z50" s="73">
        <v>-10070085</v>
      </c>
      <c r="AA50" s="74">
        <f t="shared" si="16"/>
        <v>290764678</v>
      </c>
      <c r="AB50" s="75">
        <f t="shared" si="11"/>
        <v>-0.03347380767959985</v>
      </c>
      <c r="AC50" s="76">
        <f t="shared" si="12"/>
        <v>0.020386265517779972</v>
      </c>
      <c r="AD50" s="71">
        <v>9786699</v>
      </c>
      <c r="AE50" s="76">
        <f t="shared" si="13"/>
        <v>0.008190137754193168</v>
      </c>
      <c r="AF50" s="71">
        <v>3931785</v>
      </c>
      <c r="AG50" s="71">
        <v>480063354</v>
      </c>
      <c r="AH50" s="73">
        <v>-11005709</v>
      </c>
      <c r="AI50" s="74">
        <v>469057645</v>
      </c>
      <c r="AJ50" s="75">
        <f t="shared" si="14"/>
        <v>-0.022925534532677535</v>
      </c>
      <c r="AK50" s="71">
        <v>0</v>
      </c>
      <c r="AL50" s="71">
        <v>0</v>
      </c>
      <c r="AM50" s="25">
        <v>0</v>
      </c>
      <c r="AN50" s="77"/>
    </row>
    <row r="51" spans="1:40" ht="12.75">
      <c r="A51" s="68" t="s">
        <v>107</v>
      </c>
      <c r="B51" s="69" t="s">
        <v>106</v>
      </c>
      <c r="C51" s="24">
        <v>3</v>
      </c>
      <c r="D51" s="24"/>
      <c r="E51" s="70">
        <f t="shared" si="0"/>
        <v>0.059453832105400777</v>
      </c>
      <c r="F51" s="71">
        <v>20973362</v>
      </c>
      <c r="G51" s="72">
        <f t="shared" si="1"/>
        <v>0.04472161502134204</v>
      </c>
      <c r="H51" s="71">
        <v>15776319</v>
      </c>
      <c r="I51" s="72">
        <f t="shared" si="2"/>
        <v>0.13441072393118905</v>
      </c>
      <c r="J51" s="71">
        <v>47415695</v>
      </c>
      <c r="K51" s="73">
        <v>138700</v>
      </c>
      <c r="L51" s="74">
        <f t="shared" si="3"/>
        <v>47554395</v>
      </c>
      <c r="M51" s="75">
        <f t="shared" si="4"/>
        <v>0.0029251917534900626</v>
      </c>
      <c r="N51" s="76">
        <f t="shared" si="5"/>
        <v>0.1310743083196266</v>
      </c>
      <c r="O51" s="71">
        <v>46238717</v>
      </c>
      <c r="P51" s="73">
        <v>-755770</v>
      </c>
      <c r="Q51" s="74">
        <f t="shared" si="6"/>
        <v>45482947</v>
      </c>
      <c r="R51" s="75">
        <f t="shared" si="7"/>
        <v>-0.016344960436510382</v>
      </c>
      <c r="S51" s="76">
        <f t="shared" si="8"/>
        <v>0.014830451840021113</v>
      </c>
      <c r="T51" s="71">
        <v>5231697</v>
      </c>
      <c r="U51" s="73">
        <v>-80146</v>
      </c>
      <c r="V51" s="74">
        <f t="shared" si="15"/>
        <v>5151551</v>
      </c>
      <c r="W51" s="75">
        <f t="shared" si="9"/>
        <v>-0.015319312261394344</v>
      </c>
      <c r="X51" s="76">
        <f t="shared" si="10"/>
        <v>0.5861651815352154</v>
      </c>
      <c r="Y51" s="71">
        <v>206779851</v>
      </c>
      <c r="Z51" s="73">
        <v>-7196643</v>
      </c>
      <c r="AA51" s="74">
        <f t="shared" si="16"/>
        <v>199583208</v>
      </c>
      <c r="AB51" s="75">
        <f t="shared" si="11"/>
        <v>-0.034803405482674424</v>
      </c>
      <c r="AC51" s="76">
        <f t="shared" si="12"/>
        <v>0.0182330980985018</v>
      </c>
      <c r="AD51" s="71">
        <v>6432039</v>
      </c>
      <c r="AE51" s="76">
        <f t="shared" si="13"/>
        <v>0.01111078914870323</v>
      </c>
      <c r="AF51" s="71">
        <v>3919522</v>
      </c>
      <c r="AG51" s="71">
        <v>352767202</v>
      </c>
      <c r="AH51" s="73">
        <v>-7893859</v>
      </c>
      <c r="AI51" s="74">
        <v>344873343</v>
      </c>
      <c r="AJ51" s="75">
        <f t="shared" si="14"/>
        <v>-0.022376964058013534</v>
      </c>
      <c r="AK51" s="71">
        <v>0</v>
      </c>
      <c r="AL51" s="71">
        <v>64878</v>
      </c>
      <c r="AM51" s="25">
        <v>0</v>
      </c>
      <c r="AN51" s="77"/>
    </row>
    <row r="52" spans="1:40" ht="12.75">
      <c r="A52" s="68" t="s">
        <v>109</v>
      </c>
      <c r="B52" s="69" t="s">
        <v>108</v>
      </c>
      <c r="C52" s="24">
        <v>3</v>
      </c>
      <c r="D52" s="24"/>
      <c r="E52" s="70">
        <f t="shared" si="0"/>
        <v>0.039561714996848435</v>
      </c>
      <c r="F52" s="71">
        <v>32920582</v>
      </c>
      <c r="G52" s="72">
        <f t="shared" si="1"/>
        <v>0.007896283774712331</v>
      </c>
      <c r="H52" s="71">
        <v>6570753</v>
      </c>
      <c r="I52" s="72">
        <f t="shared" si="2"/>
        <v>0.010911413599112088</v>
      </c>
      <c r="J52" s="71">
        <v>9079740</v>
      </c>
      <c r="K52" s="73">
        <v>26561</v>
      </c>
      <c r="L52" s="74">
        <f t="shared" si="3"/>
        <v>9106301</v>
      </c>
      <c r="M52" s="75">
        <f t="shared" si="4"/>
        <v>0.0029253040285294515</v>
      </c>
      <c r="N52" s="76">
        <f t="shared" si="5"/>
        <v>0.11486162330662389</v>
      </c>
      <c r="O52" s="71">
        <v>95580070</v>
      </c>
      <c r="P52" s="73">
        <v>-1939760</v>
      </c>
      <c r="Q52" s="74">
        <f t="shared" si="6"/>
        <v>93640310</v>
      </c>
      <c r="R52" s="75">
        <f t="shared" si="7"/>
        <v>-0.020294607442744077</v>
      </c>
      <c r="S52" s="76">
        <f t="shared" si="8"/>
        <v>0.03463646229112733</v>
      </c>
      <c r="T52" s="71">
        <v>28822120</v>
      </c>
      <c r="U52" s="73">
        <v>0</v>
      </c>
      <c r="V52" s="74">
        <f t="shared" si="15"/>
        <v>28822120</v>
      </c>
      <c r="W52" s="75">
        <f t="shared" si="9"/>
        <v>0</v>
      </c>
      <c r="X52" s="76">
        <f t="shared" si="10"/>
        <v>0.7712678145103864</v>
      </c>
      <c r="Y52" s="71">
        <v>641796882</v>
      </c>
      <c r="Z52" s="73">
        <v>-13415682</v>
      </c>
      <c r="AA52" s="74">
        <f t="shared" si="16"/>
        <v>628381200</v>
      </c>
      <c r="AB52" s="75">
        <f t="shared" si="11"/>
        <v>-0.020903314391608405</v>
      </c>
      <c r="AC52" s="76">
        <f t="shared" si="12"/>
        <v>0.02086468752118954</v>
      </c>
      <c r="AD52" s="71">
        <v>17362181</v>
      </c>
      <c r="AE52" s="76">
        <f t="shared" si="13"/>
        <v>0</v>
      </c>
      <c r="AF52" s="71">
        <v>0</v>
      </c>
      <c r="AG52" s="71">
        <v>832132328</v>
      </c>
      <c r="AH52" s="73">
        <v>-15328881</v>
      </c>
      <c r="AI52" s="74">
        <v>816803447</v>
      </c>
      <c r="AJ52" s="75">
        <f t="shared" si="14"/>
        <v>-0.018421205959925163</v>
      </c>
      <c r="AK52" s="71">
        <v>0</v>
      </c>
      <c r="AL52" s="71">
        <v>0</v>
      </c>
      <c r="AM52" s="25">
        <v>0</v>
      </c>
      <c r="AN52" s="77"/>
    </row>
    <row r="53" spans="1:40" ht="12.75">
      <c r="A53" s="68" t="s">
        <v>111</v>
      </c>
      <c r="B53" s="69" t="s">
        <v>110</v>
      </c>
      <c r="C53" s="24">
        <v>3</v>
      </c>
      <c r="D53" s="24"/>
      <c r="E53" s="70">
        <f t="shared" si="0"/>
        <v>0.02687012671570188</v>
      </c>
      <c r="F53" s="71">
        <v>10701656</v>
      </c>
      <c r="G53" s="72">
        <f t="shared" si="1"/>
        <v>0.005483640504382903</v>
      </c>
      <c r="H53" s="71">
        <v>2183988</v>
      </c>
      <c r="I53" s="72">
        <f t="shared" si="2"/>
        <v>0.011705186226446528</v>
      </c>
      <c r="J53" s="71">
        <v>4661864</v>
      </c>
      <c r="K53" s="73">
        <v>13637</v>
      </c>
      <c r="L53" s="74">
        <f t="shared" si="3"/>
        <v>4675501</v>
      </c>
      <c r="M53" s="75">
        <f t="shared" si="4"/>
        <v>0.002925224759881455</v>
      </c>
      <c r="N53" s="76">
        <f t="shared" si="5"/>
        <v>0.0804271190883755</v>
      </c>
      <c r="O53" s="71">
        <v>32031980</v>
      </c>
      <c r="P53" s="73">
        <v>-572661</v>
      </c>
      <c r="Q53" s="74">
        <f t="shared" si="6"/>
        <v>31459319</v>
      </c>
      <c r="R53" s="75">
        <f t="shared" si="7"/>
        <v>-0.017877789633984537</v>
      </c>
      <c r="S53" s="76">
        <f t="shared" si="8"/>
        <v>0.01114754412668205</v>
      </c>
      <c r="T53" s="71">
        <v>4439770</v>
      </c>
      <c r="U53" s="73">
        <v>0</v>
      </c>
      <c r="V53" s="74">
        <f t="shared" si="15"/>
        <v>4439770</v>
      </c>
      <c r="W53" s="75">
        <f t="shared" si="9"/>
        <v>0</v>
      </c>
      <c r="X53" s="76">
        <f t="shared" si="10"/>
        <v>0.8529036285837768</v>
      </c>
      <c r="Y53" s="71">
        <v>339688805</v>
      </c>
      <c r="Z53" s="73">
        <v>-12088978</v>
      </c>
      <c r="AA53" s="74">
        <f t="shared" si="16"/>
        <v>327599827</v>
      </c>
      <c r="AB53" s="75">
        <f t="shared" si="11"/>
        <v>-0.035588390968610224</v>
      </c>
      <c r="AC53" s="76">
        <f t="shared" si="12"/>
        <v>0.011462754754634326</v>
      </c>
      <c r="AD53" s="71">
        <v>4565310</v>
      </c>
      <c r="AE53" s="76">
        <f t="shared" si="13"/>
        <v>0</v>
      </c>
      <c r="AF53" s="71">
        <v>0</v>
      </c>
      <c r="AG53" s="71">
        <v>398273373</v>
      </c>
      <c r="AH53" s="73">
        <v>-12648002</v>
      </c>
      <c r="AI53" s="74">
        <v>385625371</v>
      </c>
      <c r="AJ53" s="75">
        <f t="shared" si="14"/>
        <v>-0.031757086607946544</v>
      </c>
      <c r="AK53" s="71">
        <v>0</v>
      </c>
      <c r="AL53" s="71">
        <v>0</v>
      </c>
      <c r="AM53" s="25">
        <v>0</v>
      </c>
      <c r="AN53" s="77"/>
    </row>
    <row r="54" spans="1:40" ht="12.75">
      <c r="A54" s="68" t="s">
        <v>113</v>
      </c>
      <c r="B54" s="69" t="s">
        <v>112</v>
      </c>
      <c r="C54" s="24">
        <v>3</v>
      </c>
      <c r="D54" s="24"/>
      <c r="E54" s="70">
        <f t="shared" si="0"/>
        <v>0.05794754480353434</v>
      </c>
      <c r="F54" s="71">
        <v>27167572</v>
      </c>
      <c r="G54" s="72">
        <f t="shared" si="1"/>
        <v>0.044820406109139364</v>
      </c>
      <c r="H54" s="71">
        <v>21013170</v>
      </c>
      <c r="I54" s="72">
        <f t="shared" si="2"/>
        <v>0.0013028527346595578</v>
      </c>
      <c r="J54" s="71">
        <v>610817</v>
      </c>
      <c r="K54" s="73">
        <v>1787</v>
      </c>
      <c r="L54" s="74">
        <f t="shared" si="3"/>
        <v>612604</v>
      </c>
      <c r="M54" s="75">
        <f t="shared" si="4"/>
        <v>0.0029255898247756693</v>
      </c>
      <c r="N54" s="76">
        <f t="shared" si="5"/>
        <v>0.09345590165880531</v>
      </c>
      <c r="O54" s="71">
        <v>43814970</v>
      </c>
      <c r="P54" s="73">
        <v>-151380</v>
      </c>
      <c r="Q54" s="74">
        <f t="shared" si="6"/>
        <v>43663590</v>
      </c>
      <c r="R54" s="75">
        <f t="shared" si="7"/>
        <v>-0.0034549835364488437</v>
      </c>
      <c r="S54" s="76">
        <f t="shared" si="8"/>
        <v>0.011599737819062698</v>
      </c>
      <c r="T54" s="71">
        <v>5438310</v>
      </c>
      <c r="U54" s="73">
        <v>-13671</v>
      </c>
      <c r="V54" s="74">
        <f t="shared" si="15"/>
        <v>5424639</v>
      </c>
      <c r="W54" s="75">
        <f t="shared" si="9"/>
        <v>-0.0025138324222046923</v>
      </c>
      <c r="X54" s="76">
        <f t="shared" si="10"/>
        <v>0.7317312879848429</v>
      </c>
      <c r="Y54" s="71">
        <v>343057890</v>
      </c>
      <c r="Z54" s="73">
        <v>1429708</v>
      </c>
      <c r="AA54" s="74">
        <f t="shared" si="16"/>
        <v>344487598</v>
      </c>
      <c r="AB54" s="75">
        <f t="shared" si="11"/>
        <v>0.004167541519013015</v>
      </c>
      <c r="AC54" s="76">
        <f t="shared" si="12"/>
        <v>0.05914226888995583</v>
      </c>
      <c r="AD54" s="71">
        <v>27727695</v>
      </c>
      <c r="AE54" s="76">
        <f t="shared" si="13"/>
        <v>0</v>
      </c>
      <c r="AF54" s="71">
        <v>0</v>
      </c>
      <c r="AG54" s="71">
        <v>468830424</v>
      </c>
      <c r="AH54" s="73">
        <v>1266444</v>
      </c>
      <c r="AI54" s="74">
        <v>470096868</v>
      </c>
      <c r="AJ54" s="75">
        <f t="shared" si="14"/>
        <v>0.0027012837375076154</v>
      </c>
      <c r="AK54" s="71">
        <v>0</v>
      </c>
      <c r="AL54" s="71">
        <v>0</v>
      </c>
      <c r="AM54" s="25">
        <v>0</v>
      </c>
      <c r="AN54" s="77"/>
    </row>
    <row r="55" spans="1:40" ht="12.75">
      <c r="A55" s="68" t="s">
        <v>115</v>
      </c>
      <c r="B55" s="69" t="s">
        <v>114</v>
      </c>
      <c r="C55" s="24">
        <v>3</v>
      </c>
      <c r="D55" s="24"/>
      <c r="E55" s="70">
        <f t="shared" si="0"/>
        <v>0.04760589311004287</v>
      </c>
      <c r="F55" s="71">
        <v>19332414</v>
      </c>
      <c r="G55" s="72">
        <f t="shared" si="1"/>
        <v>0.009295051039740602</v>
      </c>
      <c r="H55" s="71">
        <v>3774654</v>
      </c>
      <c r="I55" s="72">
        <f t="shared" si="2"/>
        <v>0.00041382405441119845</v>
      </c>
      <c r="J55" s="71">
        <v>168051</v>
      </c>
      <c r="K55" s="73">
        <v>492</v>
      </c>
      <c r="L55" s="74">
        <f t="shared" si="3"/>
        <v>168543</v>
      </c>
      <c r="M55" s="75">
        <f t="shared" si="4"/>
        <v>0.002927682667761572</v>
      </c>
      <c r="N55" s="76">
        <f t="shared" si="5"/>
        <v>0.10967416012900989</v>
      </c>
      <c r="O55" s="71">
        <v>44537895</v>
      </c>
      <c r="P55" s="73">
        <v>-462875</v>
      </c>
      <c r="Q55" s="74">
        <f t="shared" si="6"/>
        <v>44075020</v>
      </c>
      <c r="R55" s="75">
        <f t="shared" si="7"/>
        <v>-0.010392835135113592</v>
      </c>
      <c r="S55" s="76">
        <f t="shared" si="8"/>
        <v>0.01907270842907549</v>
      </c>
      <c r="T55" s="71">
        <v>7745291</v>
      </c>
      <c r="U55" s="73">
        <v>0</v>
      </c>
      <c r="V55" s="74">
        <f t="shared" si="15"/>
        <v>7745291</v>
      </c>
      <c r="W55" s="75">
        <f t="shared" si="9"/>
        <v>0</v>
      </c>
      <c r="X55" s="76">
        <f t="shared" si="10"/>
        <v>0.777351129344488</v>
      </c>
      <c r="Y55" s="71">
        <v>315676755</v>
      </c>
      <c r="Z55" s="73">
        <v>5909025</v>
      </c>
      <c r="AA55" s="74">
        <f t="shared" si="16"/>
        <v>321585780</v>
      </c>
      <c r="AB55" s="75">
        <f t="shared" si="11"/>
        <v>0.018718593961725184</v>
      </c>
      <c r="AC55" s="76">
        <f t="shared" si="12"/>
        <v>0.03658723389323194</v>
      </c>
      <c r="AD55" s="71">
        <v>14857815</v>
      </c>
      <c r="AE55" s="76">
        <f t="shared" si="13"/>
        <v>0</v>
      </c>
      <c r="AF55" s="71">
        <v>0</v>
      </c>
      <c r="AG55" s="71">
        <v>406092875</v>
      </c>
      <c r="AH55" s="73">
        <v>5446642</v>
      </c>
      <c r="AI55" s="74">
        <v>411539517</v>
      </c>
      <c r="AJ55" s="75">
        <f t="shared" si="14"/>
        <v>0.01341230623659674</v>
      </c>
      <c r="AK55" s="71">
        <v>0</v>
      </c>
      <c r="AL55" s="71">
        <v>0</v>
      </c>
      <c r="AM55" s="25">
        <v>0</v>
      </c>
      <c r="AN55" s="77"/>
    </row>
    <row r="56" spans="1:40" ht="12.75">
      <c r="A56" s="68" t="s">
        <v>117</v>
      </c>
      <c r="B56" s="69" t="s">
        <v>116</v>
      </c>
      <c r="C56" s="24">
        <v>3</v>
      </c>
      <c r="D56" s="24"/>
      <c r="E56" s="70">
        <f t="shared" si="0"/>
        <v>0.051134487732856955</v>
      </c>
      <c r="F56" s="71">
        <v>36740245</v>
      </c>
      <c r="G56" s="72">
        <f t="shared" si="1"/>
        <v>0.0016011779837686246</v>
      </c>
      <c r="H56" s="71">
        <v>1150450</v>
      </c>
      <c r="I56" s="72">
        <f t="shared" si="2"/>
        <v>0.0003716564510179829</v>
      </c>
      <c r="J56" s="71">
        <v>267036</v>
      </c>
      <c r="K56" s="73">
        <v>781</v>
      </c>
      <c r="L56" s="74">
        <f t="shared" si="3"/>
        <v>267817</v>
      </c>
      <c r="M56" s="75">
        <f t="shared" si="4"/>
        <v>0.0029246992914812985</v>
      </c>
      <c r="N56" s="76">
        <f t="shared" si="5"/>
        <v>0.1138585701873784</v>
      </c>
      <c r="O56" s="71">
        <v>81807640</v>
      </c>
      <c r="P56" s="73">
        <v>941893</v>
      </c>
      <c r="Q56" s="74">
        <f t="shared" si="6"/>
        <v>82749533</v>
      </c>
      <c r="R56" s="75">
        <f t="shared" si="7"/>
        <v>0.011513509007227198</v>
      </c>
      <c r="S56" s="76">
        <f t="shared" si="8"/>
        <v>0.022162315815123533</v>
      </c>
      <c r="T56" s="71">
        <v>15923674</v>
      </c>
      <c r="U56" s="73">
        <v>1196</v>
      </c>
      <c r="V56" s="74">
        <f t="shared" si="15"/>
        <v>15924870</v>
      </c>
      <c r="W56" s="75">
        <f t="shared" si="9"/>
        <v>7.510829473147969E-05</v>
      </c>
      <c r="X56" s="76">
        <f t="shared" si="10"/>
        <v>0.7642471924862143</v>
      </c>
      <c r="Y56" s="71">
        <v>549113335</v>
      </c>
      <c r="Z56" s="73">
        <v>856949</v>
      </c>
      <c r="AA56" s="74">
        <f t="shared" si="16"/>
        <v>549970284</v>
      </c>
      <c r="AB56" s="75">
        <f t="shared" si="11"/>
        <v>0.0015606049705567612</v>
      </c>
      <c r="AC56" s="76">
        <f t="shared" si="12"/>
        <v>0.0466245993436402</v>
      </c>
      <c r="AD56" s="71">
        <v>33499880</v>
      </c>
      <c r="AE56" s="76">
        <f t="shared" si="13"/>
        <v>0</v>
      </c>
      <c r="AF56" s="71">
        <v>0</v>
      </c>
      <c r="AG56" s="71">
        <v>718502260</v>
      </c>
      <c r="AH56" s="73">
        <v>1800819</v>
      </c>
      <c r="AI56" s="74">
        <v>720303079</v>
      </c>
      <c r="AJ56" s="75">
        <f t="shared" si="14"/>
        <v>0.0025063511978375684</v>
      </c>
      <c r="AK56" s="71">
        <v>0</v>
      </c>
      <c r="AL56" s="71">
        <v>0</v>
      </c>
      <c r="AM56" s="25">
        <v>0</v>
      </c>
      <c r="AN56" s="77"/>
    </row>
    <row r="57" spans="1:40" ht="12.75">
      <c r="A57" s="68" t="s">
        <v>119</v>
      </c>
      <c r="B57" s="69" t="s">
        <v>118</v>
      </c>
      <c r="C57" s="24">
        <v>3</v>
      </c>
      <c r="D57" s="24"/>
      <c r="E57" s="70">
        <f t="shared" si="0"/>
        <v>0.046089950472348915</v>
      </c>
      <c r="F57" s="71">
        <v>63511195</v>
      </c>
      <c r="G57" s="72">
        <f t="shared" si="1"/>
        <v>0.022626837090013195</v>
      </c>
      <c r="H57" s="71">
        <v>31179410</v>
      </c>
      <c r="I57" s="72">
        <f t="shared" si="2"/>
        <v>0.03033294922836965</v>
      </c>
      <c r="J57" s="71">
        <v>41798306</v>
      </c>
      <c r="K57" s="73">
        <v>122268</v>
      </c>
      <c r="L57" s="74">
        <f t="shared" si="3"/>
        <v>41920574</v>
      </c>
      <c r="M57" s="75">
        <f t="shared" si="4"/>
        <v>0.0029251903175214803</v>
      </c>
      <c r="N57" s="76">
        <f t="shared" si="5"/>
        <v>0.18474732464900104</v>
      </c>
      <c r="O57" s="71">
        <v>254578780</v>
      </c>
      <c r="P57" s="73">
        <v>-4299112</v>
      </c>
      <c r="Q57" s="74">
        <f t="shared" si="6"/>
        <v>250279668</v>
      </c>
      <c r="R57" s="75">
        <f t="shared" si="7"/>
        <v>-0.016887157680620515</v>
      </c>
      <c r="S57" s="76">
        <f t="shared" si="8"/>
        <v>0.0510366676132406</v>
      </c>
      <c r="T57" s="71">
        <v>70327690</v>
      </c>
      <c r="U57" s="73">
        <v>0</v>
      </c>
      <c r="V57" s="74">
        <f t="shared" si="15"/>
        <v>70327690</v>
      </c>
      <c r="W57" s="75">
        <f t="shared" si="9"/>
        <v>0</v>
      </c>
      <c r="X57" s="76">
        <f t="shared" si="10"/>
        <v>0.6399023051929963</v>
      </c>
      <c r="Y57" s="71">
        <v>881774870</v>
      </c>
      <c r="Z57" s="73">
        <v>3256412</v>
      </c>
      <c r="AA57" s="74">
        <f t="shared" si="16"/>
        <v>885031282</v>
      </c>
      <c r="AB57" s="75">
        <f t="shared" si="11"/>
        <v>0.003693019738700424</v>
      </c>
      <c r="AC57" s="76">
        <f t="shared" si="12"/>
        <v>0.02526396575403027</v>
      </c>
      <c r="AD57" s="71">
        <v>34813330</v>
      </c>
      <c r="AE57" s="76">
        <f t="shared" si="13"/>
        <v>0</v>
      </c>
      <c r="AF57" s="71">
        <v>0</v>
      </c>
      <c r="AG57" s="71">
        <v>1377983581</v>
      </c>
      <c r="AH57" s="73">
        <v>-920432</v>
      </c>
      <c r="AI57" s="74">
        <v>1377063149</v>
      </c>
      <c r="AJ57" s="75">
        <f t="shared" si="14"/>
        <v>-0.0006679557091181335</v>
      </c>
      <c r="AK57" s="71">
        <v>0</v>
      </c>
      <c r="AL57" s="71">
        <v>15000</v>
      </c>
      <c r="AM57" s="25">
        <v>0</v>
      </c>
      <c r="AN57" s="77"/>
    </row>
    <row r="58" spans="1:40" ht="12.75">
      <c r="A58" s="68" t="s">
        <v>121</v>
      </c>
      <c r="B58" s="69" t="s">
        <v>120</v>
      </c>
      <c r="C58" s="24">
        <v>3</v>
      </c>
      <c r="D58" s="24"/>
      <c r="E58" s="70">
        <f t="shared" si="0"/>
        <v>0.04278993881788422</v>
      </c>
      <c r="F58" s="71">
        <v>57481462</v>
      </c>
      <c r="G58" s="72">
        <f t="shared" si="1"/>
        <v>0.00214881691530624</v>
      </c>
      <c r="H58" s="71">
        <v>2886593</v>
      </c>
      <c r="I58" s="72">
        <f t="shared" si="2"/>
        <v>0.0007628608869007025</v>
      </c>
      <c r="J58" s="71">
        <v>1024782</v>
      </c>
      <c r="K58" s="73">
        <v>2998</v>
      </c>
      <c r="L58" s="74">
        <f t="shared" si="3"/>
        <v>1027780</v>
      </c>
      <c r="M58" s="75">
        <f t="shared" si="4"/>
        <v>0.0029255002527366794</v>
      </c>
      <c r="N58" s="76">
        <f t="shared" si="5"/>
        <v>0.18175365976693275</v>
      </c>
      <c r="O58" s="71">
        <v>244157070</v>
      </c>
      <c r="P58" s="73">
        <v>5194832</v>
      </c>
      <c r="Q58" s="74">
        <f t="shared" si="6"/>
        <v>249351902</v>
      </c>
      <c r="R58" s="75">
        <f t="shared" si="7"/>
        <v>0.021276598707545107</v>
      </c>
      <c r="S58" s="76">
        <f t="shared" si="8"/>
        <v>0.05525025083772537</v>
      </c>
      <c r="T58" s="71">
        <v>74219905</v>
      </c>
      <c r="U58" s="73">
        <v>772232</v>
      </c>
      <c r="V58" s="74">
        <f t="shared" si="15"/>
        <v>74992137</v>
      </c>
      <c r="W58" s="75">
        <f t="shared" si="9"/>
        <v>0.010404648187032845</v>
      </c>
      <c r="X58" s="76">
        <f t="shared" si="10"/>
        <v>0.6848378150483024</v>
      </c>
      <c r="Y58" s="71">
        <v>919970440</v>
      </c>
      <c r="Z58" s="73">
        <v>12916296</v>
      </c>
      <c r="AA58" s="74">
        <f t="shared" si="16"/>
        <v>932886736</v>
      </c>
      <c r="AB58" s="75">
        <f t="shared" si="11"/>
        <v>0.014039903282109804</v>
      </c>
      <c r="AC58" s="76">
        <f t="shared" si="12"/>
        <v>0.032456657726948265</v>
      </c>
      <c r="AD58" s="71">
        <v>43600346</v>
      </c>
      <c r="AE58" s="76">
        <f t="shared" si="13"/>
        <v>0</v>
      </c>
      <c r="AF58" s="71">
        <v>0</v>
      </c>
      <c r="AG58" s="71">
        <v>1343340598</v>
      </c>
      <c r="AH58" s="73">
        <v>18886358</v>
      </c>
      <c r="AI58" s="74">
        <v>1362226956</v>
      </c>
      <c r="AJ58" s="75">
        <f t="shared" si="14"/>
        <v>0.014059247541627563</v>
      </c>
      <c r="AK58" s="71">
        <v>0</v>
      </c>
      <c r="AL58" s="71">
        <v>857915</v>
      </c>
      <c r="AM58" s="25">
        <v>0</v>
      </c>
      <c r="AN58" s="77"/>
    </row>
    <row r="59" spans="1:40" ht="12.75">
      <c r="A59" s="68" t="s">
        <v>123</v>
      </c>
      <c r="B59" s="69" t="s">
        <v>122</v>
      </c>
      <c r="C59" s="24">
        <v>3</v>
      </c>
      <c r="D59" s="24"/>
      <c r="E59" s="70">
        <f t="shared" si="0"/>
        <v>0.03008103493313714</v>
      </c>
      <c r="F59" s="71">
        <v>12957945</v>
      </c>
      <c r="G59" s="72">
        <f t="shared" si="1"/>
        <v>0.00588141979233946</v>
      </c>
      <c r="H59" s="71">
        <v>2533527</v>
      </c>
      <c r="I59" s="72">
        <f t="shared" si="2"/>
        <v>0.008263765228109777</v>
      </c>
      <c r="J59" s="71">
        <v>3559765</v>
      </c>
      <c r="K59" s="73">
        <v>10414</v>
      </c>
      <c r="L59" s="74">
        <f t="shared" si="3"/>
        <v>3570179</v>
      </c>
      <c r="M59" s="75">
        <f t="shared" si="4"/>
        <v>0.0029254740130317592</v>
      </c>
      <c r="N59" s="76">
        <f t="shared" si="5"/>
        <v>0.07573763993686392</v>
      </c>
      <c r="O59" s="71">
        <v>32625346</v>
      </c>
      <c r="P59" s="73">
        <v>437225</v>
      </c>
      <c r="Q59" s="74">
        <f t="shared" si="6"/>
        <v>33062571</v>
      </c>
      <c r="R59" s="75">
        <f t="shared" si="7"/>
        <v>0.013401390440426287</v>
      </c>
      <c r="S59" s="76">
        <f t="shared" si="8"/>
        <v>0.009685249894128027</v>
      </c>
      <c r="T59" s="71">
        <v>4172095</v>
      </c>
      <c r="U59" s="73">
        <v>40783</v>
      </c>
      <c r="V59" s="74">
        <f t="shared" si="15"/>
        <v>4212878</v>
      </c>
      <c r="W59" s="75">
        <f t="shared" si="9"/>
        <v>0.009775184889126445</v>
      </c>
      <c r="X59" s="76">
        <f t="shared" si="10"/>
        <v>0.8433483922926713</v>
      </c>
      <c r="Y59" s="71">
        <v>363287437</v>
      </c>
      <c r="Z59" s="73">
        <v>2613679</v>
      </c>
      <c r="AA59" s="74">
        <f t="shared" si="16"/>
        <v>365901116</v>
      </c>
      <c r="AB59" s="75">
        <f t="shared" si="11"/>
        <v>0.00719452073978545</v>
      </c>
      <c r="AC59" s="76">
        <f t="shared" si="12"/>
        <v>0.0270024979227504</v>
      </c>
      <c r="AD59" s="71">
        <v>11631810</v>
      </c>
      <c r="AE59" s="76">
        <f t="shared" si="13"/>
        <v>0</v>
      </c>
      <c r="AF59" s="71">
        <v>0</v>
      </c>
      <c r="AG59" s="71">
        <v>430767925</v>
      </c>
      <c r="AH59" s="73">
        <v>3102101</v>
      </c>
      <c r="AI59" s="74">
        <v>433870026</v>
      </c>
      <c r="AJ59" s="75">
        <f t="shared" si="14"/>
        <v>0.0072013277218817996</v>
      </c>
      <c r="AK59" s="71">
        <v>0</v>
      </c>
      <c r="AL59" s="71">
        <v>0</v>
      </c>
      <c r="AM59" s="25">
        <v>0</v>
      </c>
      <c r="AN59" s="77"/>
    </row>
    <row r="60" spans="1:40" ht="12.75">
      <c r="A60" s="68" t="s">
        <v>125</v>
      </c>
      <c r="B60" s="69" t="s">
        <v>124</v>
      </c>
      <c r="C60" s="24">
        <v>3</v>
      </c>
      <c r="D60" s="24"/>
      <c r="E60" s="70">
        <f t="shared" si="0"/>
        <v>0.04225446409394151</v>
      </c>
      <c r="F60" s="71">
        <v>38322743</v>
      </c>
      <c r="G60" s="72">
        <f t="shared" si="1"/>
        <v>0.0028053721038424307</v>
      </c>
      <c r="H60" s="71">
        <v>2544336</v>
      </c>
      <c r="I60" s="72">
        <f t="shared" si="2"/>
        <v>0.0005525853214899696</v>
      </c>
      <c r="J60" s="71">
        <v>501168</v>
      </c>
      <c r="K60" s="73">
        <v>1466</v>
      </c>
      <c r="L60" s="74">
        <f t="shared" si="3"/>
        <v>502634</v>
      </c>
      <c r="M60" s="75">
        <f t="shared" si="4"/>
        <v>0.0029251668103310664</v>
      </c>
      <c r="N60" s="76">
        <f t="shared" si="5"/>
        <v>0.12114810317762757</v>
      </c>
      <c r="O60" s="71">
        <v>109875435</v>
      </c>
      <c r="P60" s="73">
        <v>2325561</v>
      </c>
      <c r="Q60" s="74">
        <f t="shared" si="6"/>
        <v>112200996</v>
      </c>
      <c r="R60" s="75">
        <f t="shared" si="7"/>
        <v>0.021165431563479133</v>
      </c>
      <c r="S60" s="76">
        <f t="shared" si="8"/>
        <v>0.028415283984627955</v>
      </c>
      <c r="T60" s="71">
        <v>25771280</v>
      </c>
      <c r="U60" s="73">
        <v>153592</v>
      </c>
      <c r="V60" s="74">
        <f t="shared" si="15"/>
        <v>25924872</v>
      </c>
      <c r="W60" s="75">
        <f t="shared" si="9"/>
        <v>0.005959812628631562</v>
      </c>
      <c r="X60" s="76">
        <f t="shared" si="10"/>
        <v>0.7712790599271663</v>
      </c>
      <c r="Y60" s="71">
        <v>699512580</v>
      </c>
      <c r="Z60" s="73">
        <v>15025383</v>
      </c>
      <c r="AA60" s="74">
        <f t="shared" si="16"/>
        <v>714537963</v>
      </c>
      <c r="AB60" s="75">
        <f t="shared" si="11"/>
        <v>0.02147978954145471</v>
      </c>
      <c r="AC60" s="76">
        <f t="shared" si="12"/>
        <v>0.03354513139130427</v>
      </c>
      <c r="AD60" s="71">
        <v>30423802</v>
      </c>
      <c r="AE60" s="76">
        <f t="shared" si="13"/>
        <v>0</v>
      </c>
      <c r="AF60" s="71">
        <v>0</v>
      </c>
      <c r="AG60" s="71">
        <v>906951344</v>
      </c>
      <c r="AH60" s="73">
        <v>17506002</v>
      </c>
      <c r="AI60" s="74">
        <v>924457346</v>
      </c>
      <c r="AJ60" s="75">
        <f t="shared" si="14"/>
        <v>0.01930202994439799</v>
      </c>
      <c r="AK60" s="71">
        <v>0</v>
      </c>
      <c r="AL60" s="71">
        <v>0</v>
      </c>
      <c r="AM60" s="25">
        <v>0</v>
      </c>
      <c r="AN60" s="77"/>
    </row>
    <row r="61" spans="1:40" ht="12.75">
      <c r="A61" s="68" t="s">
        <v>127</v>
      </c>
      <c r="B61" s="69" t="s">
        <v>126</v>
      </c>
      <c r="C61" s="24">
        <v>3</v>
      </c>
      <c r="D61" s="24"/>
      <c r="E61" s="70">
        <f t="shared" si="0"/>
        <v>0.03827127317499569</v>
      </c>
      <c r="F61" s="71">
        <v>26058473</v>
      </c>
      <c r="G61" s="72">
        <f t="shared" si="1"/>
        <v>0.011865823851145667</v>
      </c>
      <c r="H61" s="71">
        <v>8079304</v>
      </c>
      <c r="I61" s="72">
        <f t="shared" si="2"/>
        <v>0.04415463661232423</v>
      </c>
      <c r="J61" s="71">
        <v>30064388</v>
      </c>
      <c r="K61" s="73">
        <v>87944</v>
      </c>
      <c r="L61" s="74">
        <f t="shared" si="3"/>
        <v>30152332</v>
      </c>
      <c r="M61" s="75">
        <f t="shared" si="4"/>
        <v>0.002925188432240829</v>
      </c>
      <c r="N61" s="76">
        <f t="shared" si="5"/>
        <v>0.06582845718558854</v>
      </c>
      <c r="O61" s="71">
        <v>44821845</v>
      </c>
      <c r="P61" s="73">
        <v>0</v>
      </c>
      <c r="Q61" s="74">
        <f t="shared" si="6"/>
        <v>44821845</v>
      </c>
      <c r="R61" s="75">
        <f t="shared" si="7"/>
        <v>0</v>
      </c>
      <c r="S61" s="76">
        <f t="shared" si="8"/>
        <v>0.01818963232903902</v>
      </c>
      <c r="T61" s="71">
        <v>12385113</v>
      </c>
      <c r="U61" s="73">
        <v>0</v>
      </c>
      <c r="V61" s="74">
        <f t="shared" si="15"/>
        <v>12385113</v>
      </c>
      <c r="W61" s="75">
        <f t="shared" si="9"/>
        <v>0</v>
      </c>
      <c r="X61" s="76">
        <f t="shared" si="10"/>
        <v>0.7812774284962898</v>
      </c>
      <c r="Y61" s="71">
        <v>531962882</v>
      </c>
      <c r="Z61" s="73">
        <v>14830996</v>
      </c>
      <c r="AA61" s="74">
        <f t="shared" si="16"/>
        <v>546793878</v>
      </c>
      <c r="AB61" s="75">
        <f t="shared" si="11"/>
        <v>0.0278797572196024</v>
      </c>
      <c r="AC61" s="76">
        <f t="shared" si="12"/>
        <v>0.04041274835061708</v>
      </c>
      <c r="AD61" s="71">
        <v>27516579</v>
      </c>
      <c r="AE61" s="76">
        <f t="shared" si="13"/>
        <v>0</v>
      </c>
      <c r="AF61" s="71">
        <v>0</v>
      </c>
      <c r="AG61" s="71">
        <v>680888584</v>
      </c>
      <c r="AH61" s="73">
        <v>14918940</v>
      </c>
      <c r="AI61" s="74">
        <v>695807524</v>
      </c>
      <c r="AJ61" s="75">
        <f t="shared" si="14"/>
        <v>0.021910985659880002</v>
      </c>
      <c r="AK61" s="71">
        <v>0</v>
      </c>
      <c r="AL61" s="71">
        <v>228649</v>
      </c>
      <c r="AM61" s="25">
        <v>0</v>
      </c>
      <c r="AN61" s="77"/>
    </row>
    <row r="62" spans="1:40" ht="12.75">
      <c r="A62" s="68" t="s">
        <v>129</v>
      </c>
      <c r="B62" s="69" t="s">
        <v>128</v>
      </c>
      <c r="C62" s="24">
        <v>3</v>
      </c>
      <c r="D62" s="24"/>
      <c r="E62" s="70">
        <f t="shared" si="0"/>
        <v>0.0569858532423224</v>
      </c>
      <c r="F62" s="71">
        <v>55998726</v>
      </c>
      <c r="G62" s="72">
        <f t="shared" si="1"/>
        <v>0.00918140626658113</v>
      </c>
      <c r="H62" s="71">
        <v>9022363</v>
      </c>
      <c r="I62" s="72">
        <f t="shared" si="2"/>
        <v>0.02915212649294337</v>
      </c>
      <c r="J62" s="71">
        <v>28647144</v>
      </c>
      <c r="K62" s="73">
        <v>83799</v>
      </c>
      <c r="L62" s="74">
        <f t="shared" si="3"/>
        <v>28730943</v>
      </c>
      <c r="M62" s="75">
        <f t="shared" si="4"/>
        <v>0.0029252130683603225</v>
      </c>
      <c r="N62" s="76">
        <f t="shared" si="5"/>
        <v>0.20143046212409185</v>
      </c>
      <c r="O62" s="71">
        <v>197941219</v>
      </c>
      <c r="P62" s="73">
        <v>0</v>
      </c>
      <c r="Q62" s="74">
        <f t="shared" si="6"/>
        <v>197941219</v>
      </c>
      <c r="R62" s="75">
        <f t="shared" si="7"/>
        <v>0</v>
      </c>
      <c r="S62" s="76">
        <f t="shared" si="8"/>
        <v>0.10811159576567526</v>
      </c>
      <c r="T62" s="71">
        <v>106238852</v>
      </c>
      <c r="U62" s="73">
        <v>0</v>
      </c>
      <c r="V62" s="74">
        <f t="shared" si="15"/>
        <v>106238852</v>
      </c>
      <c r="W62" s="75">
        <f t="shared" si="9"/>
        <v>0</v>
      </c>
      <c r="X62" s="76">
        <f t="shared" si="10"/>
        <v>0.5552978780949801</v>
      </c>
      <c r="Y62" s="71">
        <v>545678830</v>
      </c>
      <c r="Z62" s="73">
        <v>15590824</v>
      </c>
      <c r="AA62" s="74">
        <f t="shared" si="16"/>
        <v>561269654</v>
      </c>
      <c r="AB62" s="75">
        <f t="shared" si="11"/>
        <v>0.0285714290950228</v>
      </c>
      <c r="AC62" s="76">
        <f t="shared" si="12"/>
        <v>0.03984067801340586</v>
      </c>
      <c r="AD62" s="71">
        <v>39150545</v>
      </c>
      <c r="AE62" s="76">
        <f t="shared" si="13"/>
        <v>0</v>
      </c>
      <c r="AF62" s="71">
        <v>0</v>
      </c>
      <c r="AG62" s="71">
        <v>982677679</v>
      </c>
      <c r="AH62" s="73">
        <v>15674623</v>
      </c>
      <c r="AI62" s="74">
        <v>998352302</v>
      </c>
      <c r="AJ62" s="75">
        <f t="shared" si="14"/>
        <v>0.01595093013199499</v>
      </c>
      <c r="AK62" s="71">
        <v>95049</v>
      </c>
      <c r="AL62" s="71">
        <v>2044436</v>
      </c>
      <c r="AM62" s="25">
        <v>0</v>
      </c>
      <c r="AN62" s="77"/>
    </row>
    <row r="63" spans="1:40" ht="12.75">
      <c r="A63" s="68" t="s">
        <v>131</v>
      </c>
      <c r="B63" s="69" t="s">
        <v>130</v>
      </c>
      <c r="C63" s="24">
        <v>3</v>
      </c>
      <c r="D63" s="24"/>
      <c r="E63" s="70">
        <f t="shared" si="0"/>
        <v>0.03483134907132642</v>
      </c>
      <c r="F63" s="71">
        <v>14226543</v>
      </c>
      <c r="G63" s="72">
        <f t="shared" si="1"/>
        <v>0.013654973801109457</v>
      </c>
      <c r="H63" s="71">
        <v>5577248</v>
      </c>
      <c r="I63" s="72">
        <f t="shared" si="2"/>
        <v>0.04186953726942964</v>
      </c>
      <c r="J63" s="71">
        <v>17101226</v>
      </c>
      <c r="K63" s="73">
        <v>50025</v>
      </c>
      <c r="L63" s="74">
        <f t="shared" si="3"/>
        <v>17151251</v>
      </c>
      <c r="M63" s="75">
        <f t="shared" si="4"/>
        <v>0.002925228869555902</v>
      </c>
      <c r="N63" s="76">
        <f t="shared" si="5"/>
        <v>0.09123827205408087</v>
      </c>
      <c r="O63" s="71">
        <v>37265430</v>
      </c>
      <c r="P63" s="73">
        <v>0</v>
      </c>
      <c r="Q63" s="74">
        <f t="shared" si="6"/>
        <v>37265430</v>
      </c>
      <c r="R63" s="75">
        <f t="shared" si="7"/>
        <v>0</v>
      </c>
      <c r="S63" s="76">
        <f t="shared" si="8"/>
        <v>0.010172848342668751</v>
      </c>
      <c r="T63" s="71">
        <v>4155006</v>
      </c>
      <c r="U63" s="73">
        <v>0</v>
      </c>
      <c r="V63" s="74">
        <f t="shared" si="15"/>
        <v>4155006</v>
      </c>
      <c r="W63" s="75">
        <f t="shared" si="9"/>
        <v>0</v>
      </c>
      <c r="X63" s="76">
        <f t="shared" si="10"/>
        <v>0.7838761561042894</v>
      </c>
      <c r="Y63" s="71">
        <v>320166980</v>
      </c>
      <c r="Z63" s="73">
        <v>8933370</v>
      </c>
      <c r="AA63" s="74">
        <f t="shared" si="16"/>
        <v>329100350</v>
      </c>
      <c r="AB63" s="75">
        <f t="shared" si="11"/>
        <v>0.027902221522032034</v>
      </c>
      <c r="AC63" s="76">
        <f t="shared" si="12"/>
        <v>0.02435513728062734</v>
      </c>
      <c r="AD63" s="71">
        <v>9947631</v>
      </c>
      <c r="AE63" s="76">
        <f t="shared" si="13"/>
        <v>1.726076468140231E-06</v>
      </c>
      <c r="AF63" s="71">
        <v>705</v>
      </c>
      <c r="AG63" s="71">
        <v>408440769</v>
      </c>
      <c r="AH63" s="73">
        <v>8983395</v>
      </c>
      <c r="AI63" s="74">
        <v>417424164</v>
      </c>
      <c r="AJ63" s="75">
        <f t="shared" si="14"/>
        <v>0.021994364132636328</v>
      </c>
      <c r="AK63" s="71">
        <v>0</v>
      </c>
      <c r="AL63" s="71">
        <v>0</v>
      </c>
      <c r="AM63" s="25">
        <v>0</v>
      </c>
      <c r="AN63" s="77"/>
    </row>
    <row r="64" spans="1:40" ht="12.75">
      <c r="A64" s="68" t="s">
        <v>133</v>
      </c>
      <c r="B64" s="69" t="s">
        <v>132</v>
      </c>
      <c r="C64" s="24">
        <v>3</v>
      </c>
      <c r="D64" s="24"/>
      <c r="E64" s="70">
        <f t="shared" si="0"/>
        <v>0.026502346485743476</v>
      </c>
      <c r="F64" s="71">
        <v>11120922</v>
      </c>
      <c r="G64" s="72">
        <f t="shared" si="1"/>
        <v>0.0025717489277293695</v>
      </c>
      <c r="H64" s="71">
        <v>1079158</v>
      </c>
      <c r="I64" s="72">
        <f t="shared" si="2"/>
        <v>0.00036958652412884583</v>
      </c>
      <c r="J64" s="71">
        <v>155086</v>
      </c>
      <c r="K64" s="73">
        <v>454</v>
      </c>
      <c r="L64" s="74">
        <f t="shared" si="3"/>
        <v>155540</v>
      </c>
      <c r="M64" s="75">
        <f t="shared" si="4"/>
        <v>0.002927408018776679</v>
      </c>
      <c r="N64" s="76">
        <f t="shared" si="5"/>
        <v>0.08208315661999538</v>
      </c>
      <c r="O64" s="71">
        <v>34443757</v>
      </c>
      <c r="P64" s="73">
        <v>0</v>
      </c>
      <c r="Q64" s="74">
        <f t="shared" si="6"/>
        <v>34443757</v>
      </c>
      <c r="R64" s="75">
        <f t="shared" si="7"/>
        <v>0</v>
      </c>
      <c r="S64" s="76">
        <f t="shared" si="8"/>
        <v>0.012908982916216456</v>
      </c>
      <c r="T64" s="71">
        <v>5416871</v>
      </c>
      <c r="U64" s="73">
        <v>0</v>
      </c>
      <c r="V64" s="74">
        <f t="shared" si="15"/>
        <v>5416871</v>
      </c>
      <c r="W64" s="75">
        <f t="shared" si="9"/>
        <v>0</v>
      </c>
      <c r="X64" s="76">
        <f t="shared" si="10"/>
        <v>0.8559085745613085</v>
      </c>
      <c r="Y64" s="71">
        <v>359156594</v>
      </c>
      <c r="Z64" s="73">
        <v>10247368</v>
      </c>
      <c r="AA64" s="74">
        <f t="shared" si="16"/>
        <v>369403962</v>
      </c>
      <c r="AB64" s="75">
        <f t="shared" si="11"/>
        <v>0.028531755148563414</v>
      </c>
      <c r="AC64" s="76">
        <f t="shared" si="12"/>
        <v>0.01965560396487798</v>
      </c>
      <c r="AD64" s="71">
        <v>8247890</v>
      </c>
      <c r="AE64" s="76">
        <f t="shared" si="13"/>
        <v>0</v>
      </c>
      <c r="AF64" s="71">
        <v>0</v>
      </c>
      <c r="AG64" s="71">
        <v>419620278</v>
      </c>
      <c r="AH64" s="73">
        <v>10247822</v>
      </c>
      <c r="AI64" s="74">
        <v>429868100</v>
      </c>
      <c r="AJ64" s="75">
        <f t="shared" si="14"/>
        <v>0.024421655809493552</v>
      </c>
      <c r="AK64" s="71">
        <v>0</v>
      </c>
      <c r="AL64" s="71">
        <v>0</v>
      </c>
      <c r="AM64" s="25">
        <v>0</v>
      </c>
      <c r="AN64" s="77"/>
    </row>
    <row r="65" spans="1:40" ht="12.75">
      <c r="A65" s="68" t="s">
        <v>135</v>
      </c>
      <c r="B65" s="69" t="s">
        <v>134</v>
      </c>
      <c r="C65" s="24">
        <v>3</v>
      </c>
      <c r="D65" s="24"/>
      <c r="E65" s="70">
        <f t="shared" si="0"/>
        <v>0.04037709515275213</v>
      </c>
      <c r="F65" s="71">
        <v>18595173</v>
      </c>
      <c r="G65" s="72">
        <f t="shared" si="1"/>
        <v>0.0037367019942008564</v>
      </c>
      <c r="H65" s="71">
        <v>1720892</v>
      </c>
      <c r="I65" s="72">
        <f t="shared" si="2"/>
        <v>0.000526204521357908</v>
      </c>
      <c r="J65" s="71">
        <v>242337</v>
      </c>
      <c r="K65" s="73">
        <v>709</v>
      </c>
      <c r="L65" s="74">
        <f t="shared" si="3"/>
        <v>243046</v>
      </c>
      <c r="M65" s="75">
        <f t="shared" si="4"/>
        <v>0.0029256778783264626</v>
      </c>
      <c r="N65" s="76">
        <f t="shared" si="5"/>
        <v>0.09433883172838099</v>
      </c>
      <c r="O65" s="71">
        <v>43446585</v>
      </c>
      <c r="P65" s="73">
        <v>-29194</v>
      </c>
      <c r="Q65" s="74">
        <f t="shared" si="6"/>
        <v>43417391</v>
      </c>
      <c r="R65" s="75">
        <f t="shared" si="7"/>
        <v>-0.0006719515469397652</v>
      </c>
      <c r="S65" s="76">
        <f t="shared" si="8"/>
        <v>0.008192891290615012</v>
      </c>
      <c r="T65" s="71">
        <v>3773135</v>
      </c>
      <c r="U65" s="73">
        <v>0</v>
      </c>
      <c r="V65" s="74">
        <f t="shared" si="15"/>
        <v>3773135</v>
      </c>
      <c r="W65" s="75">
        <f t="shared" si="9"/>
        <v>0</v>
      </c>
      <c r="X65" s="76">
        <f t="shared" si="10"/>
        <v>0.819755607740068</v>
      </c>
      <c r="Y65" s="71">
        <v>377528331</v>
      </c>
      <c r="Z65" s="73">
        <v>9162669</v>
      </c>
      <c r="AA65" s="74">
        <f t="shared" si="16"/>
        <v>386691000</v>
      </c>
      <c r="AB65" s="75">
        <f t="shared" si="11"/>
        <v>0.02427014941032333</v>
      </c>
      <c r="AC65" s="76">
        <f t="shared" si="12"/>
        <v>0.03307080019006133</v>
      </c>
      <c r="AD65" s="71">
        <v>15230349</v>
      </c>
      <c r="AE65" s="76">
        <f t="shared" si="13"/>
        <v>1.8673825638173322E-06</v>
      </c>
      <c r="AF65" s="71">
        <v>860</v>
      </c>
      <c r="AG65" s="71">
        <v>460537662</v>
      </c>
      <c r="AH65" s="73">
        <v>9134184</v>
      </c>
      <c r="AI65" s="74">
        <v>469671846</v>
      </c>
      <c r="AJ65" s="75">
        <f t="shared" si="14"/>
        <v>0.01983373946081309</v>
      </c>
      <c r="AK65" s="71">
        <v>0</v>
      </c>
      <c r="AL65" s="71">
        <v>21033</v>
      </c>
      <c r="AM65" s="25">
        <v>0</v>
      </c>
      <c r="AN65" s="77"/>
    </row>
    <row r="66" spans="1:40" ht="12.75">
      <c r="A66" s="68" t="s">
        <v>137</v>
      </c>
      <c r="B66" s="69" t="s">
        <v>136</v>
      </c>
      <c r="C66" s="24">
        <v>3</v>
      </c>
      <c r="D66" s="24"/>
      <c r="E66" s="70">
        <f t="shared" si="0"/>
        <v>0.032033725332572524</v>
      </c>
      <c r="F66" s="71">
        <v>17140280</v>
      </c>
      <c r="G66" s="72">
        <f t="shared" si="1"/>
        <v>0.0031709861062975907</v>
      </c>
      <c r="H66" s="71">
        <v>1696699</v>
      </c>
      <c r="I66" s="72">
        <f t="shared" si="2"/>
        <v>0.000492533842746219</v>
      </c>
      <c r="J66" s="71">
        <v>263540</v>
      </c>
      <c r="K66" s="73">
        <v>771</v>
      </c>
      <c r="L66" s="74">
        <f t="shared" si="3"/>
        <v>264311</v>
      </c>
      <c r="M66" s="75">
        <f t="shared" si="4"/>
        <v>0.002925552098353191</v>
      </c>
      <c r="N66" s="76">
        <f t="shared" si="5"/>
        <v>0.10529139887163626</v>
      </c>
      <c r="O66" s="71">
        <v>56338251</v>
      </c>
      <c r="P66" s="73">
        <v>-10072</v>
      </c>
      <c r="Q66" s="74">
        <f t="shared" si="6"/>
        <v>56328179</v>
      </c>
      <c r="R66" s="75">
        <f t="shared" si="7"/>
        <v>-0.0001787772928911123</v>
      </c>
      <c r="S66" s="76">
        <f t="shared" si="8"/>
        <v>0.015345316675123849</v>
      </c>
      <c r="T66" s="71">
        <v>8210816</v>
      </c>
      <c r="U66" s="73">
        <v>0</v>
      </c>
      <c r="V66" s="74">
        <f t="shared" si="15"/>
        <v>8210816</v>
      </c>
      <c r="W66" s="75">
        <f t="shared" si="9"/>
        <v>0</v>
      </c>
      <c r="X66" s="76">
        <f t="shared" si="10"/>
        <v>0.8089110185694622</v>
      </c>
      <c r="Y66" s="71">
        <v>432823882</v>
      </c>
      <c r="Z66" s="73">
        <v>12366398</v>
      </c>
      <c r="AA66" s="74">
        <f t="shared" si="16"/>
        <v>445190280</v>
      </c>
      <c r="AB66" s="75">
        <f t="shared" si="11"/>
        <v>0.028571431739988877</v>
      </c>
      <c r="AC66" s="76">
        <f t="shared" si="12"/>
        <v>0.03475502060216137</v>
      </c>
      <c r="AD66" s="71">
        <v>18596363</v>
      </c>
      <c r="AE66" s="76">
        <f t="shared" si="13"/>
        <v>0</v>
      </c>
      <c r="AF66" s="71">
        <v>0</v>
      </c>
      <c r="AG66" s="71">
        <v>535069831</v>
      </c>
      <c r="AH66" s="73">
        <v>12357097</v>
      </c>
      <c r="AI66" s="74">
        <v>547426928</v>
      </c>
      <c r="AJ66" s="75">
        <f t="shared" si="14"/>
        <v>0.02309436317294443</v>
      </c>
      <c r="AK66" s="71">
        <v>0</v>
      </c>
      <c r="AL66" s="71">
        <v>0</v>
      </c>
      <c r="AM66" s="25">
        <v>0</v>
      </c>
      <c r="AN66" s="77"/>
    </row>
    <row r="67" spans="1:40" ht="12.75">
      <c r="A67" s="68" t="s">
        <v>139</v>
      </c>
      <c r="B67" s="69" t="s">
        <v>138</v>
      </c>
      <c r="C67" s="24">
        <v>3</v>
      </c>
      <c r="D67" s="24"/>
      <c r="E67" s="70">
        <f t="shared" si="0"/>
        <v>0.05970268678491165</v>
      </c>
      <c r="F67" s="71">
        <v>54056149</v>
      </c>
      <c r="G67" s="72">
        <f t="shared" si="1"/>
        <v>0.01609989134087942</v>
      </c>
      <c r="H67" s="71">
        <v>14577202</v>
      </c>
      <c r="I67" s="72">
        <f t="shared" si="2"/>
        <v>0.01253155676345638</v>
      </c>
      <c r="J67" s="71">
        <v>11346352</v>
      </c>
      <c r="K67" s="73">
        <v>33190</v>
      </c>
      <c r="L67" s="74">
        <f t="shared" si="3"/>
        <v>11379542</v>
      </c>
      <c r="M67" s="75">
        <f t="shared" si="4"/>
        <v>0.0029251692526373234</v>
      </c>
      <c r="N67" s="76">
        <f t="shared" si="5"/>
        <v>0.5372024975251771</v>
      </c>
      <c r="O67" s="71">
        <v>486395166</v>
      </c>
      <c r="P67" s="73">
        <v>15513320</v>
      </c>
      <c r="Q67" s="74">
        <f t="shared" si="6"/>
        <v>501908486</v>
      </c>
      <c r="R67" s="75">
        <f t="shared" si="7"/>
        <v>0.03189447816181627</v>
      </c>
      <c r="S67" s="76">
        <f t="shared" si="8"/>
        <v>0.3257154397897015</v>
      </c>
      <c r="T67" s="71">
        <v>294910050</v>
      </c>
      <c r="U67" s="73">
        <v>-5064492</v>
      </c>
      <c r="V67" s="74">
        <f t="shared" si="15"/>
        <v>289845558</v>
      </c>
      <c r="W67" s="75">
        <f t="shared" si="9"/>
        <v>-0.01717300580295585</v>
      </c>
      <c r="X67" s="76">
        <f t="shared" si="10"/>
        <v>0.04804694004560859</v>
      </c>
      <c r="Y67" s="71">
        <v>43502775</v>
      </c>
      <c r="Z67" s="73">
        <v>-595928</v>
      </c>
      <c r="AA67" s="74">
        <f t="shared" si="16"/>
        <v>42906847</v>
      </c>
      <c r="AB67" s="75">
        <f t="shared" si="11"/>
        <v>-0.013698620375366859</v>
      </c>
      <c r="AC67" s="76">
        <f t="shared" si="12"/>
        <v>0.000700987750265295</v>
      </c>
      <c r="AD67" s="71">
        <v>634690</v>
      </c>
      <c r="AE67" s="76">
        <f t="shared" si="13"/>
        <v>0</v>
      </c>
      <c r="AF67" s="71">
        <v>0</v>
      </c>
      <c r="AG67" s="71">
        <v>905422384</v>
      </c>
      <c r="AH67" s="73">
        <v>9886090</v>
      </c>
      <c r="AI67" s="74">
        <v>915308474</v>
      </c>
      <c r="AJ67" s="75">
        <f t="shared" si="14"/>
        <v>0.0109187603208184</v>
      </c>
      <c r="AK67" s="71">
        <v>5482190</v>
      </c>
      <c r="AL67" s="71">
        <v>46749885</v>
      </c>
      <c r="AM67" s="25">
        <v>0</v>
      </c>
      <c r="AN67" s="77"/>
    </row>
    <row r="68" spans="1:40" ht="12.75">
      <c r="A68" s="68" t="s">
        <v>141</v>
      </c>
      <c r="B68" s="69" t="s">
        <v>140</v>
      </c>
      <c r="C68" s="24">
        <v>3</v>
      </c>
      <c r="D68" s="24"/>
      <c r="E68" s="70">
        <f t="shared" si="0"/>
        <v>0.02175836658183775</v>
      </c>
      <c r="F68" s="71">
        <v>8872643</v>
      </c>
      <c r="G68" s="72">
        <f t="shared" si="1"/>
        <v>0.029320756457094928</v>
      </c>
      <c r="H68" s="71">
        <v>11956440</v>
      </c>
      <c r="I68" s="72">
        <f t="shared" si="2"/>
        <v>0.02583379684221875</v>
      </c>
      <c r="J68" s="71">
        <v>10534525</v>
      </c>
      <c r="K68" s="73">
        <v>30815</v>
      </c>
      <c r="L68" s="74">
        <f t="shared" si="3"/>
        <v>10565340</v>
      </c>
      <c r="M68" s="75">
        <f t="shared" si="4"/>
        <v>0.0029251437535152275</v>
      </c>
      <c r="N68" s="76">
        <f t="shared" si="5"/>
        <v>0.20100109041930542</v>
      </c>
      <c r="O68" s="71">
        <v>81964375</v>
      </c>
      <c r="P68" s="73">
        <v>2638115</v>
      </c>
      <c r="Q68" s="74">
        <f t="shared" si="6"/>
        <v>84602490</v>
      </c>
      <c r="R68" s="75">
        <f t="shared" si="7"/>
        <v>0.03218611744431651</v>
      </c>
      <c r="S68" s="76">
        <f t="shared" si="8"/>
        <v>0.01833130925543351</v>
      </c>
      <c r="T68" s="71">
        <v>7475155</v>
      </c>
      <c r="U68" s="73">
        <v>-147327</v>
      </c>
      <c r="V68" s="74">
        <f t="shared" si="15"/>
        <v>7327828</v>
      </c>
      <c r="W68" s="75">
        <f t="shared" si="9"/>
        <v>-0.01970888897955962</v>
      </c>
      <c r="X68" s="76">
        <f t="shared" si="10"/>
        <v>0.6937856467907603</v>
      </c>
      <c r="Y68" s="71">
        <v>282912430</v>
      </c>
      <c r="Z68" s="73">
        <v>-3846587</v>
      </c>
      <c r="AA68" s="74">
        <f t="shared" si="16"/>
        <v>279065843</v>
      </c>
      <c r="AB68" s="75">
        <f t="shared" si="11"/>
        <v>-0.013596387405106236</v>
      </c>
      <c r="AC68" s="76">
        <f t="shared" si="12"/>
        <v>0.009969033653349422</v>
      </c>
      <c r="AD68" s="71">
        <v>4065180</v>
      </c>
      <c r="AE68" s="76">
        <f t="shared" si="13"/>
        <v>0</v>
      </c>
      <c r="AF68" s="71">
        <v>0</v>
      </c>
      <c r="AG68" s="71">
        <v>407780748</v>
      </c>
      <c r="AH68" s="73">
        <v>-1324984</v>
      </c>
      <c r="AI68" s="74">
        <v>406455764</v>
      </c>
      <c r="AJ68" s="75">
        <f t="shared" si="14"/>
        <v>-0.0032492558967006455</v>
      </c>
      <c r="AK68" s="71">
        <v>0</v>
      </c>
      <c r="AL68" s="71">
        <v>256140</v>
      </c>
      <c r="AM68" s="25">
        <v>0</v>
      </c>
      <c r="AN68" s="77"/>
    </row>
    <row r="69" spans="1:40" ht="12.75">
      <c r="A69" s="68" t="s">
        <v>143</v>
      </c>
      <c r="B69" s="69" t="s">
        <v>142</v>
      </c>
      <c r="C69" s="24">
        <v>3</v>
      </c>
      <c r="D69" s="24"/>
      <c r="E69" s="70">
        <f t="shared" si="0"/>
        <v>0.03145665325654484</v>
      </c>
      <c r="F69" s="71">
        <v>17073309</v>
      </c>
      <c r="G69" s="72">
        <f t="shared" si="1"/>
        <v>0.00806547773736331</v>
      </c>
      <c r="H69" s="71">
        <v>4377592</v>
      </c>
      <c r="I69" s="72">
        <f t="shared" si="2"/>
        <v>0.007211783976352277</v>
      </c>
      <c r="J69" s="71">
        <v>3914244</v>
      </c>
      <c r="K69" s="73">
        <v>11450</v>
      </c>
      <c r="L69" s="74">
        <f t="shared" si="3"/>
        <v>3925694</v>
      </c>
      <c r="M69" s="75">
        <f t="shared" si="4"/>
        <v>0.002925213655561585</v>
      </c>
      <c r="N69" s="76">
        <f t="shared" si="5"/>
        <v>0.4741161440128909</v>
      </c>
      <c r="O69" s="71">
        <v>257329709</v>
      </c>
      <c r="P69" s="73">
        <v>-7771038</v>
      </c>
      <c r="Q69" s="74">
        <f t="shared" si="6"/>
        <v>249558671</v>
      </c>
      <c r="R69" s="75">
        <f t="shared" si="7"/>
        <v>-0.03019875952216617</v>
      </c>
      <c r="S69" s="76">
        <f t="shared" si="8"/>
        <v>0.13329906629064306</v>
      </c>
      <c r="T69" s="71">
        <v>72348960</v>
      </c>
      <c r="U69" s="73">
        <v>-2892455</v>
      </c>
      <c r="V69" s="74">
        <f t="shared" si="15"/>
        <v>69456505</v>
      </c>
      <c r="W69" s="75">
        <f t="shared" si="9"/>
        <v>-0.03997922015741484</v>
      </c>
      <c r="X69" s="76">
        <f t="shared" si="10"/>
        <v>0.32967896167249455</v>
      </c>
      <c r="Y69" s="71">
        <v>178935462</v>
      </c>
      <c r="Z69" s="73">
        <v>5112442</v>
      </c>
      <c r="AA69" s="74">
        <f t="shared" si="16"/>
        <v>184047904</v>
      </c>
      <c r="AB69" s="75">
        <f t="shared" si="11"/>
        <v>0.02857142984882449</v>
      </c>
      <c r="AC69" s="76">
        <f t="shared" si="12"/>
        <v>0.016171913053711046</v>
      </c>
      <c r="AD69" s="71">
        <v>8777414</v>
      </c>
      <c r="AE69" s="76">
        <f t="shared" si="13"/>
        <v>0</v>
      </c>
      <c r="AF69" s="71">
        <v>0</v>
      </c>
      <c r="AG69" s="71">
        <v>542756690</v>
      </c>
      <c r="AH69" s="73">
        <v>-5539601</v>
      </c>
      <c r="AI69" s="74">
        <v>537217089</v>
      </c>
      <c r="AJ69" s="75">
        <f t="shared" si="14"/>
        <v>-0.01020641680160589</v>
      </c>
      <c r="AK69" s="71">
        <v>0</v>
      </c>
      <c r="AL69" s="71">
        <v>37595</v>
      </c>
      <c r="AM69" s="25">
        <v>0</v>
      </c>
      <c r="AN69" s="77"/>
    </row>
    <row r="70" spans="1:40" ht="12.75">
      <c r="A70" s="68" t="s">
        <v>145</v>
      </c>
      <c r="B70" s="69" t="s">
        <v>144</v>
      </c>
      <c r="C70" s="24">
        <v>3</v>
      </c>
      <c r="D70" s="24"/>
      <c r="E70" s="70">
        <f aca="true" t="shared" si="17" ref="E70:E133">+F70/$AG70</f>
        <v>0.0333695517563694</v>
      </c>
      <c r="F70" s="71">
        <v>7821978</v>
      </c>
      <c r="G70" s="72">
        <f aca="true" t="shared" si="18" ref="G70:G133">+H70/$AG70</f>
        <v>0.06042670305934677</v>
      </c>
      <c r="H70" s="71">
        <v>14164300</v>
      </c>
      <c r="I70" s="72">
        <f aca="true" t="shared" si="19" ref="I70:I133">+J70/$AG70</f>
        <v>0.2059579177199503</v>
      </c>
      <c r="J70" s="71">
        <v>48277493</v>
      </c>
      <c r="K70" s="73">
        <v>141221</v>
      </c>
      <c r="L70" s="74">
        <f aca="true" t="shared" si="20" ref="L70:L133">+J70+K70</f>
        <v>48418714</v>
      </c>
      <c r="M70" s="75">
        <f aca="true" t="shared" si="21" ref="M70:M133">+K70/J70</f>
        <v>0.0029251933193796954</v>
      </c>
      <c r="N70" s="76">
        <f aca="true" t="shared" si="22" ref="N70:N133">+O70/$AG70</f>
        <v>0.22381742286875397</v>
      </c>
      <c r="O70" s="71">
        <v>52463844</v>
      </c>
      <c r="P70" s="73">
        <v>-1585159</v>
      </c>
      <c r="Q70" s="74">
        <f aca="true" t="shared" si="23" ref="Q70:Q133">+O70+P70</f>
        <v>50878685</v>
      </c>
      <c r="R70" s="75">
        <f aca="true" t="shared" si="24" ref="R70:R133">+P70/O70</f>
        <v>-0.030214312927584946</v>
      </c>
      <c r="S70" s="76">
        <f aca="true" t="shared" si="25" ref="S70:S133">+T70/$AG70</f>
        <v>0.038248089851222106</v>
      </c>
      <c r="T70" s="71">
        <v>8965530</v>
      </c>
      <c r="U70" s="73">
        <v>-358621</v>
      </c>
      <c r="V70" s="74">
        <f t="shared" si="15"/>
        <v>8606909</v>
      </c>
      <c r="W70" s="75">
        <f aca="true" t="shared" si="26" ref="W70:W133">+U70/T70</f>
        <v>-0.039999977692339435</v>
      </c>
      <c r="X70" s="76">
        <f aca="true" t="shared" si="27" ref="X70:X133">+Y70/$AG70</f>
        <v>0.37424554556719175</v>
      </c>
      <c r="Y70" s="71">
        <v>87724895</v>
      </c>
      <c r="Z70" s="73">
        <v>2495097</v>
      </c>
      <c r="AA70" s="74">
        <f t="shared" si="16"/>
        <v>90219992</v>
      </c>
      <c r="AB70" s="75">
        <f aca="true" t="shared" si="28" ref="AB70:AB133">+Z70/Y70</f>
        <v>0.02844229109650117</v>
      </c>
      <c r="AC70" s="76">
        <f aca="true" t="shared" si="29" ref="AC70:AC133">+AD70/$AG70</f>
        <v>0.018341044237062416</v>
      </c>
      <c r="AD70" s="71">
        <v>4299226</v>
      </c>
      <c r="AE70" s="76">
        <f aca="true" t="shared" si="30" ref="AE70:AE133">AF70/$AG70</f>
        <v>0.045593724940103254</v>
      </c>
      <c r="AF70" s="71">
        <v>10687381</v>
      </c>
      <c r="AG70" s="71">
        <v>234404647</v>
      </c>
      <c r="AH70" s="73">
        <v>692538</v>
      </c>
      <c r="AI70" s="74">
        <v>235097185</v>
      </c>
      <c r="AJ70" s="75">
        <f aca="true" t="shared" si="31" ref="AJ70:AJ133">+AH70/AG70</f>
        <v>0.0029544550795530945</v>
      </c>
      <c r="AK70" s="71">
        <v>0</v>
      </c>
      <c r="AL70" s="71">
        <v>0</v>
      </c>
      <c r="AM70" s="25">
        <v>0</v>
      </c>
      <c r="AN70" s="77"/>
    </row>
    <row r="71" spans="1:40" ht="12.75">
      <c r="A71" s="68" t="s">
        <v>147</v>
      </c>
      <c r="B71" s="69" t="s">
        <v>146</v>
      </c>
      <c r="C71" s="24">
        <v>3</v>
      </c>
      <c r="D71" s="24"/>
      <c r="E71" s="70">
        <f t="shared" si="17"/>
        <v>0.0803517470369239</v>
      </c>
      <c r="F71" s="71">
        <v>87856406</v>
      </c>
      <c r="G71" s="72">
        <f t="shared" si="18"/>
        <v>0.014635915835932482</v>
      </c>
      <c r="H71" s="71">
        <v>16002875</v>
      </c>
      <c r="I71" s="72">
        <f t="shared" si="19"/>
        <v>0.0406458416325217</v>
      </c>
      <c r="J71" s="71">
        <v>44442065</v>
      </c>
      <c r="K71" s="73">
        <v>130002</v>
      </c>
      <c r="L71" s="74">
        <f t="shared" si="20"/>
        <v>44572067</v>
      </c>
      <c r="M71" s="75">
        <f t="shared" si="21"/>
        <v>0.0029252016079810875</v>
      </c>
      <c r="N71" s="76">
        <f t="shared" si="22"/>
        <v>0.2917127136177326</v>
      </c>
      <c r="O71" s="71">
        <v>318957976</v>
      </c>
      <c r="P71" s="73">
        <v>-6253740</v>
      </c>
      <c r="Q71" s="74">
        <f t="shared" si="23"/>
        <v>312704236</v>
      </c>
      <c r="R71" s="75">
        <f t="shared" si="24"/>
        <v>-0.019606783559474306</v>
      </c>
      <c r="S71" s="76">
        <f t="shared" si="25"/>
        <v>0.12172467642998255</v>
      </c>
      <c r="T71" s="71">
        <v>133093467</v>
      </c>
      <c r="U71" s="73">
        <v>2813620</v>
      </c>
      <c r="V71" s="74">
        <f aca="true" t="shared" si="32" ref="V71:V134">+T71+U71</f>
        <v>135907087</v>
      </c>
      <c r="W71" s="75">
        <f t="shared" si="26"/>
        <v>0.021140181133007828</v>
      </c>
      <c r="X71" s="76">
        <f t="shared" si="27"/>
        <v>0.438900438835157</v>
      </c>
      <c r="Y71" s="71">
        <v>479892679</v>
      </c>
      <c r="Z71" s="73">
        <v>13232858</v>
      </c>
      <c r="AA71" s="74">
        <f aca="true" t="shared" si="33" ref="AA71:AA134">+Y71+Z71</f>
        <v>493125537</v>
      </c>
      <c r="AB71" s="75">
        <f t="shared" si="28"/>
        <v>0.027574619449445694</v>
      </c>
      <c r="AC71" s="76">
        <f t="shared" si="29"/>
        <v>0.012028666611749773</v>
      </c>
      <c r="AD71" s="71">
        <v>13152115</v>
      </c>
      <c r="AE71" s="76">
        <f t="shared" si="30"/>
        <v>0</v>
      </c>
      <c r="AF71" s="71">
        <v>0</v>
      </c>
      <c r="AG71" s="71">
        <v>1093397583</v>
      </c>
      <c r="AH71" s="73">
        <v>9922740</v>
      </c>
      <c r="AI71" s="74">
        <v>1103320323</v>
      </c>
      <c r="AJ71" s="75">
        <f t="shared" si="31"/>
        <v>0.009075143529012173</v>
      </c>
      <c r="AK71" s="71">
        <v>461476</v>
      </c>
      <c r="AL71" s="71">
        <v>636353</v>
      </c>
      <c r="AM71" s="25">
        <v>0</v>
      </c>
      <c r="AN71" s="77"/>
    </row>
    <row r="72" spans="1:40" ht="12.75">
      <c r="A72" s="68" t="s">
        <v>149</v>
      </c>
      <c r="B72" s="69" t="s">
        <v>148</v>
      </c>
      <c r="C72" s="24">
        <v>3</v>
      </c>
      <c r="D72" s="24"/>
      <c r="E72" s="70">
        <f t="shared" si="17"/>
        <v>0.04134865589733743</v>
      </c>
      <c r="F72" s="71">
        <v>14166338</v>
      </c>
      <c r="G72" s="72">
        <f t="shared" si="18"/>
        <v>0.02304567778840067</v>
      </c>
      <c r="H72" s="71">
        <v>7895610</v>
      </c>
      <c r="I72" s="72">
        <f t="shared" si="19"/>
        <v>0.08643229994700312</v>
      </c>
      <c r="J72" s="71">
        <v>29612309</v>
      </c>
      <c r="K72" s="73">
        <v>86622</v>
      </c>
      <c r="L72" s="74">
        <f t="shared" si="20"/>
        <v>29698931</v>
      </c>
      <c r="M72" s="75">
        <f t="shared" si="21"/>
        <v>0.002925202489275659</v>
      </c>
      <c r="N72" s="76">
        <f t="shared" si="22"/>
        <v>0.1414197119517505</v>
      </c>
      <c r="O72" s="71">
        <v>48451380</v>
      </c>
      <c r="P72" s="73">
        <v>-886799</v>
      </c>
      <c r="Q72" s="74">
        <f t="shared" si="23"/>
        <v>47564581</v>
      </c>
      <c r="R72" s="75">
        <f t="shared" si="24"/>
        <v>-0.018302863612966236</v>
      </c>
      <c r="S72" s="76">
        <f t="shared" si="25"/>
        <v>0.016558740425184043</v>
      </c>
      <c r="T72" s="71">
        <v>5673140</v>
      </c>
      <c r="U72" s="73">
        <v>120705</v>
      </c>
      <c r="V72" s="74">
        <f t="shared" si="32"/>
        <v>5793845</v>
      </c>
      <c r="W72" s="75">
        <f t="shared" si="26"/>
        <v>0.021276576992635472</v>
      </c>
      <c r="X72" s="76">
        <f t="shared" si="27"/>
        <v>0.6663374429762415</v>
      </c>
      <c r="Y72" s="71">
        <v>228291857</v>
      </c>
      <c r="Z72" s="73">
        <v>6945994</v>
      </c>
      <c r="AA72" s="74">
        <f t="shared" si="33"/>
        <v>235237851</v>
      </c>
      <c r="AB72" s="75">
        <f t="shared" si="28"/>
        <v>0.030425938495037955</v>
      </c>
      <c r="AC72" s="76">
        <f t="shared" si="29"/>
        <v>0.024857471014082706</v>
      </c>
      <c r="AD72" s="71">
        <v>8516343</v>
      </c>
      <c r="AE72" s="76">
        <f t="shared" si="30"/>
        <v>0</v>
      </c>
      <c r="AF72" s="71">
        <v>0</v>
      </c>
      <c r="AG72" s="71">
        <v>342606977</v>
      </c>
      <c r="AH72" s="73">
        <v>6266522</v>
      </c>
      <c r="AI72" s="74">
        <v>348873499</v>
      </c>
      <c r="AJ72" s="75">
        <f t="shared" si="31"/>
        <v>0.018290701651414415</v>
      </c>
      <c r="AK72" s="71">
        <v>0</v>
      </c>
      <c r="AL72" s="71">
        <v>0</v>
      </c>
      <c r="AM72" s="25">
        <v>0</v>
      </c>
      <c r="AN72" s="77"/>
    </row>
    <row r="73" spans="1:40" ht="12.75">
      <c r="A73" s="68" t="s">
        <v>151</v>
      </c>
      <c r="B73" s="69" t="s">
        <v>150</v>
      </c>
      <c r="C73" s="24">
        <v>3</v>
      </c>
      <c r="D73" s="24"/>
      <c r="E73" s="70">
        <f t="shared" si="17"/>
        <v>0.04967528887686568</v>
      </c>
      <c r="F73" s="71">
        <v>41970632</v>
      </c>
      <c r="G73" s="72">
        <f t="shared" si="18"/>
        <v>0.024724390746135583</v>
      </c>
      <c r="H73" s="71">
        <v>20889628</v>
      </c>
      <c r="I73" s="72">
        <f t="shared" si="19"/>
        <v>0.05564491765190858</v>
      </c>
      <c r="J73" s="71">
        <v>47014369</v>
      </c>
      <c r="K73" s="73">
        <v>137526</v>
      </c>
      <c r="L73" s="74">
        <f t="shared" si="20"/>
        <v>47151895</v>
      </c>
      <c r="M73" s="75">
        <f t="shared" si="21"/>
        <v>0.0029251908070913385</v>
      </c>
      <c r="N73" s="76">
        <f t="shared" si="22"/>
        <v>0.22427865234440647</v>
      </c>
      <c r="O73" s="71">
        <v>189492945</v>
      </c>
      <c r="P73" s="73">
        <v>-3863417</v>
      </c>
      <c r="Q73" s="74">
        <f t="shared" si="23"/>
        <v>185629528</v>
      </c>
      <c r="R73" s="75">
        <f t="shared" si="24"/>
        <v>-0.020388183845050274</v>
      </c>
      <c r="S73" s="76">
        <f t="shared" si="25"/>
        <v>0.048892137842942725</v>
      </c>
      <c r="T73" s="71">
        <v>41308948</v>
      </c>
      <c r="U73" s="73">
        <v>878826</v>
      </c>
      <c r="V73" s="74">
        <f t="shared" si="32"/>
        <v>42187774</v>
      </c>
      <c r="W73" s="75">
        <f t="shared" si="26"/>
        <v>0.021274470606223134</v>
      </c>
      <c r="X73" s="76">
        <f t="shared" si="27"/>
        <v>0.5823234825842729</v>
      </c>
      <c r="Y73" s="71">
        <v>492004881</v>
      </c>
      <c r="Z73" s="73">
        <v>14057283</v>
      </c>
      <c r="AA73" s="74">
        <f t="shared" si="33"/>
        <v>506062164</v>
      </c>
      <c r="AB73" s="75">
        <f t="shared" si="28"/>
        <v>0.028571429965142968</v>
      </c>
      <c r="AC73" s="76">
        <f t="shared" si="29"/>
        <v>0.014461129953468104</v>
      </c>
      <c r="AD73" s="71">
        <v>12218203</v>
      </c>
      <c r="AE73" s="76">
        <f t="shared" si="30"/>
        <v>0</v>
      </c>
      <c r="AF73" s="71">
        <v>0</v>
      </c>
      <c r="AG73" s="71">
        <v>844899606</v>
      </c>
      <c r="AH73" s="73">
        <v>11210218</v>
      </c>
      <c r="AI73" s="74">
        <v>856109824</v>
      </c>
      <c r="AJ73" s="75">
        <f t="shared" si="31"/>
        <v>0.013268106554188641</v>
      </c>
      <c r="AK73" s="71">
        <v>0</v>
      </c>
      <c r="AL73" s="71">
        <v>4134</v>
      </c>
      <c r="AM73" s="25">
        <v>0</v>
      </c>
      <c r="AN73" s="77"/>
    </row>
    <row r="74" spans="1:40" ht="12.75">
      <c r="A74" s="68" t="s">
        <v>153</v>
      </c>
      <c r="B74" s="69" t="s">
        <v>152</v>
      </c>
      <c r="C74" s="24">
        <v>3</v>
      </c>
      <c r="D74" s="24"/>
      <c r="E74" s="70">
        <f t="shared" si="17"/>
        <v>0.057959622701375085</v>
      </c>
      <c r="F74" s="71">
        <v>51117833</v>
      </c>
      <c r="G74" s="72">
        <f t="shared" si="18"/>
        <v>0.014643482226324526</v>
      </c>
      <c r="H74" s="71">
        <v>12914906</v>
      </c>
      <c r="I74" s="72">
        <f t="shared" si="19"/>
        <v>0.045936730596123174</v>
      </c>
      <c r="J74" s="71">
        <v>40514172</v>
      </c>
      <c r="K74" s="73">
        <v>118513</v>
      </c>
      <c r="L74" s="74">
        <f t="shared" si="20"/>
        <v>40632685</v>
      </c>
      <c r="M74" s="75">
        <f t="shared" si="21"/>
        <v>0.0029252233021077167</v>
      </c>
      <c r="N74" s="76">
        <f t="shared" si="22"/>
        <v>0.22584515393434096</v>
      </c>
      <c r="O74" s="71">
        <v>199185473</v>
      </c>
      <c r="P74" s="73">
        <v>-3890146</v>
      </c>
      <c r="Q74" s="74">
        <f t="shared" si="23"/>
        <v>195295327</v>
      </c>
      <c r="R74" s="75">
        <f t="shared" si="24"/>
        <v>-0.01953026965977584</v>
      </c>
      <c r="S74" s="76">
        <f t="shared" si="25"/>
        <v>0.07603554967192573</v>
      </c>
      <c r="T74" s="71">
        <v>67060004</v>
      </c>
      <c r="U74" s="73">
        <v>1396585</v>
      </c>
      <c r="V74" s="74">
        <f t="shared" si="32"/>
        <v>68456589</v>
      </c>
      <c r="W74" s="75">
        <f t="shared" si="26"/>
        <v>0.020825900934929857</v>
      </c>
      <c r="X74" s="76">
        <f t="shared" si="27"/>
        <v>0.5576340094933836</v>
      </c>
      <c r="Y74" s="71">
        <v>491808622</v>
      </c>
      <c r="Z74" s="73">
        <v>14051675</v>
      </c>
      <c r="AA74" s="74">
        <f t="shared" si="33"/>
        <v>505860297</v>
      </c>
      <c r="AB74" s="75">
        <f t="shared" si="28"/>
        <v>0.02857142874571239</v>
      </c>
      <c r="AC74" s="76">
        <f t="shared" si="29"/>
        <v>0.021945451376526884</v>
      </c>
      <c r="AD74" s="71">
        <v>19354921</v>
      </c>
      <c r="AE74" s="76">
        <f t="shared" si="30"/>
        <v>0</v>
      </c>
      <c r="AF74" s="71">
        <v>0</v>
      </c>
      <c r="AG74" s="71">
        <v>881955931</v>
      </c>
      <c r="AH74" s="73">
        <v>11676627</v>
      </c>
      <c r="AI74" s="74">
        <v>893632558</v>
      </c>
      <c r="AJ74" s="75">
        <f t="shared" si="31"/>
        <v>0.013239467630497742</v>
      </c>
      <c r="AK74" s="71">
        <v>45388</v>
      </c>
      <c r="AL74" s="71">
        <v>273625</v>
      </c>
      <c r="AM74" s="25">
        <v>0</v>
      </c>
      <c r="AN74" s="77"/>
    </row>
    <row r="75" spans="1:40" ht="12.75">
      <c r="A75" s="68" t="s">
        <v>155</v>
      </c>
      <c r="B75" s="69" t="s">
        <v>154</v>
      </c>
      <c r="C75" s="24">
        <v>3</v>
      </c>
      <c r="D75" s="24"/>
      <c r="E75" s="70">
        <f t="shared" si="17"/>
        <v>0.034434611925643434</v>
      </c>
      <c r="F75" s="71">
        <v>14217229</v>
      </c>
      <c r="G75" s="72">
        <f t="shared" si="18"/>
        <v>0.0032741031298344327</v>
      </c>
      <c r="H75" s="71">
        <v>1351799</v>
      </c>
      <c r="I75" s="72">
        <f t="shared" si="19"/>
        <v>0.0010987436107984555</v>
      </c>
      <c r="J75" s="71">
        <v>453645</v>
      </c>
      <c r="K75" s="73">
        <v>1327</v>
      </c>
      <c r="L75" s="74">
        <f t="shared" si="20"/>
        <v>454972</v>
      </c>
      <c r="M75" s="75">
        <f t="shared" si="21"/>
        <v>0.0029251948109204336</v>
      </c>
      <c r="N75" s="76">
        <f t="shared" si="22"/>
        <v>0.09081926295272474</v>
      </c>
      <c r="O75" s="71">
        <v>37497105</v>
      </c>
      <c r="P75" s="73">
        <v>-434316</v>
      </c>
      <c r="Q75" s="74">
        <f t="shared" si="23"/>
        <v>37062789</v>
      </c>
      <c r="R75" s="75">
        <f t="shared" si="24"/>
        <v>-0.011582654180902766</v>
      </c>
      <c r="S75" s="76">
        <f t="shared" si="25"/>
        <v>0.004201233522052005</v>
      </c>
      <c r="T75" s="71">
        <v>1734589</v>
      </c>
      <c r="U75" s="73">
        <v>23920</v>
      </c>
      <c r="V75" s="74">
        <f t="shared" si="32"/>
        <v>1758509</v>
      </c>
      <c r="W75" s="75">
        <f t="shared" si="26"/>
        <v>0.013790010198381287</v>
      </c>
      <c r="X75" s="76">
        <f t="shared" si="27"/>
        <v>0.821919044816835</v>
      </c>
      <c r="Y75" s="71">
        <v>339350747</v>
      </c>
      <c r="Z75" s="73">
        <v>6815262</v>
      </c>
      <c r="AA75" s="74">
        <f t="shared" si="33"/>
        <v>346166009</v>
      </c>
      <c r="AB75" s="75">
        <f t="shared" si="28"/>
        <v>0.020083238537854167</v>
      </c>
      <c r="AC75" s="76">
        <f t="shared" si="29"/>
        <v>0.04423067615479753</v>
      </c>
      <c r="AD75" s="71">
        <v>18261790</v>
      </c>
      <c r="AE75" s="76">
        <f t="shared" si="30"/>
        <v>2.2323887314374377E-05</v>
      </c>
      <c r="AF75" s="71">
        <v>9217</v>
      </c>
      <c r="AG75" s="71">
        <v>412876121</v>
      </c>
      <c r="AH75" s="73">
        <v>6406193</v>
      </c>
      <c r="AI75" s="74">
        <v>419282314</v>
      </c>
      <c r="AJ75" s="75">
        <f t="shared" si="31"/>
        <v>0.015516017212339582</v>
      </c>
      <c r="AK75" s="71">
        <v>0</v>
      </c>
      <c r="AL75" s="71">
        <v>0</v>
      </c>
      <c r="AM75" s="25">
        <v>0</v>
      </c>
      <c r="AN75" s="77"/>
    </row>
    <row r="76" spans="1:40" ht="12.75">
      <c r="A76" s="68" t="s">
        <v>157</v>
      </c>
      <c r="B76" s="69" t="s">
        <v>156</v>
      </c>
      <c r="C76" s="24">
        <v>3</v>
      </c>
      <c r="D76" s="24"/>
      <c r="E76" s="70">
        <f t="shared" si="17"/>
        <v>0.033742305001020885</v>
      </c>
      <c r="F76" s="71">
        <v>16836371</v>
      </c>
      <c r="G76" s="72">
        <f t="shared" si="18"/>
        <v>0.03365124727678082</v>
      </c>
      <c r="H76" s="71">
        <v>16790936</v>
      </c>
      <c r="I76" s="72">
        <f t="shared" si="19"/>
        <v>0.12811780315050386</v>
      </c>
      <c r="J76" s="71">
        <v>63926838</v>
      </c>
      <c r="K76" s="73">
        <v>186999</v>
      </c>
      <c r="L76" s="74">
        <f t="shared" si="20"/>
        <v>64113837</v>
      </c>
      <c r="M76" s="75">
        <f t="shared" si="21"/>
        <v>0.0029252033394800473</v>
      </c>
      <c r="N76" s="76">
        <f t="shared" si="22"/>
        <v>0.14279322794756377</v>
      </c>
      <c r="O76" s="71">
        <v>71249423</v>
      </c>
      <c r="P76" s="73">
        <v>461230</v>
      </c>
      <c r="Q76" s="74">
        <f t="shared" si="23"/>
        <v>71710653</v>
      </c>
      <c r="R76" s="75">
        <f t="shared" si="24"/>
        <v>0.006473455932408042</v>
      </c>
      <c r="S76" s="76">
        <f t="shared" si="25"/>
        <v>0.047081905868811516</v>
      </c>
      <c r="T76" s="71">
        <v>23492421</v>
      </c>
      <c r="U76" s="73">
        <v>-41445</v>
      </c>
      <c r="V76" s="74">
        <f t="shared" si="32"/>
        <v>23450976</v>
      </c>
      <c r="W76" s="75">
        <f t="shared" si="26"/>
        <v>-0.0017641859900263152</v>
      </c>
      <c r="X76" s="76">
        <f t="shared" si="27"/>
        <v>0.5961459220483111</v>
      </c>
      <c r="Y76" s="71">
        <v>297458455</v>
      </c>
      <c r="Z76" s="73">
        <v>-2637424</v>
      </c>
      <c r="AA76" s="74">
        <f t="shared" si="33"/>
        <v>294821031</v>
      </c>
      <c r="AB76" s="75">
        <f t="shared" si="28"/>
        <v>-0.008866528940991105</v>
      </c>
      <c r="AC76" s="76">
        <f t="shared" si="29"/>
        <v>0.018160595811682983</v>
      </c>
      <c r="AD76" s="71">
        <v>9061578</v>
      </c>
      <c r="AE76" s="76">
        <f t="shared" si="30"/>
        <v>0.0003069928953250305</v>
      </c>
      <c r="AF76" s="71">
        <v>153180</v>
      </c>
      <c r="AG76" s="71">
        <v>498969202</v>
      </c>
      <c r="AH76" s="73">
        <v>-2030640</v>
      </c>
      <c r="AI76" s="74">
        <v>496938562</v>
      </c>
      <c r="AJ76" s="75">
        <f t="shared" si="31"/>
        <v>-0.0040696700154251204</v>
      </c>
      <c r="AK76" s="71">
        <v>0</v>
      </c>
      <c r="AL76" s="71">
        <v>0</v>
      </c>
      <c r="AM76" s="25">
        <v>0</v>
      </c>
      <c r="AN76" s="77"/>
    </row>
    <row r="77" spans="1:40" ht="12.75">
      <c r="A77" s="68" t="s">
        <v>159</v>
      </c>
      <c r="B77" s="69" t="s">
        <v>158</v>
      </c>
      <c r="C77" s="24">
        <v>3</v>
      </c>
      <c r="D77" s="24"/>
      <c r="E77" s="70">
        <f t="shared" si="17"/>
        <v>0.03786223784733914</v>
      </c>
      <c r="F77" s="71">
        <v>17452195</v>
      </c>
      <c r="G77" s="72">
        <f t="shared" si="18"/>
        <v>0.03818430625520353</v>
      </c>
      <c r="H77" s="71">
        <v>17600649</v>
      </c>
      <c r="I77" s="72">
        <f t="shared" si="19"/>
        <v>0.1066424657672202</v>
      </c>
      <c r="J77" s="71">
        <v>49155708</v>
      </c>
      <c r="K77" s="73">
        <v>143791</v>
      </c>
      <c r="L77" s="74">
        <f t="shared" si="20"/>
        <v>49299499</v>
      </c>
      <c r="M77" s="75">
        <f t="shared" si="21"/>
        <v>0.002925214707516775</v>
      </c>
      <c r="N77" s="76">
        <f t="shared" si="22"/>
        <v>0.1111374845499736</v>
      </c>
      <c r="O77" s="71">
        <v>51227639</v>
      </c>
      <c r="P77" s="73">
        <v>1437107</v>
      </c>
      <c r="Q77" s="74">
        <f t="shared" si="23"/>
        <v>52664746</v>
      </c>
      <c r="R77" s="75">
        <f t="shared" si="24"/>
        <v>0.02805335221480732</v>
      </c>
      <c r="S77" s="76">
        <f t="shared" si="25"/>
        <v>0.041514078440282064</v>
      </c>
      <c r="T77" s="71">
        <v>19135472</v>
      </c>
      <c r="U77" s="73">
        <v>0</v>
      </c>
      <c r="V77" s="74">
        <f t="shared" si="32"/>
        <v>19135472</v>
      </c>
      <c r="W77" s="75">
        <f t="shared" si="26"/>
        <v>0</v>
      </c>
      <c r="X77" s="76">
        <f t="shared" si="27"/>
        <v>0.6475083721536619</v>
      </c>
      <c r="Y77" s="71">
        <v>298462083</v>
      </c>
      <c r="Z77" s="73">
        <v>1916715</v>
      </c>
      <c r="AA77" s="74">
        <f t="shared" si="33"/>
        <v>300378798</v>
      </c>
      <c r="AB77" s="75">
        <f t="shared" si="28"/>
        <v>0.006421971530634931</v>
      </c>
      <c r="AC77" s="76">
        <f t="shared" si="29"/>
        <v>0.017095114870884682</v>
      </c>
      <c r="AD77" s="71">
        <v>7879811</v>
      </c>
      <c r="AE77" s="76">
        <f t="shared" si="30"/>
        <v>5.594011543497192E-05</v>
      </c>
      <c r="AF77" s="71">
        <v>25785</v>
      </c>
      <c r="AG77" s="71">
        <v>460939342</v>
      </c>
      <c r="AH77" s="73">
        <v>3497613</v>
      </c>
      <c r="AI77" s="74">
        <v>464436955</v>
      </c>
      <c r="AJ77" s="75">
        <f t="shared" si="31"/>
        <v>0.007588011439474828</v>
      </c>
      <c r="AK77" s="71">
        <v>0</v>
      </c>
      <c r="AL77" s="71">
        <v>0</v>
      </c>
      <c r="AM77" s="25">
        <v>0</v>
      </c>
      <c r="AN77" s="77"/>
    </row>
    <row r="78" spans="1:40" ht="12.75">
      <c r="A78" s="68" t="s">
        <v>161</v>
      </c>
      <c r="B78" s="69" t="s">
        <v>160</v>
      </c>
      <c r="C78" s="24">
        <v>3</v>
      </c>
      <c r="D78" s="24"/>
      <c r="E78" s="70">
        <f t="shared" si="17"/>
        <v>0.03713788665020805</v>
      </c>
      <c r="F78" s="71">
        <v>15287701</v>
      </c>
      <c r="G78" s="72">
        <f t="shared" si="18"/>
        <v>0.005676955716797738</v>
      </c>
      <c r="H78" s="71">
        <v>2336902</v>
      </c>
      <c r="I78" s="72">
        <f t="shared" si="19"/>
        <v>0.01174861851368069</v>
      </c>
      <c r="J78" s="71">
        <v>4836284</v>
      </c>
      <c r="K78" s="73">
        <v>14148</v>
      </c>
      <c r="L78" s="74">
        <f t="shared" si="20"/>
        <v>4850432</v>
      </c>
      <c r="M78" s="75">
        <f t="shared" si="21"/>
        <v>0.0029253865157629288</v>
      </c>
      <c r="N78" s="76">
        <f t="shared" si="22"/>
        <v>0.21478673973790804</v>
      </c>
      <c r="O78" s="71">
        <v>88416325</v>
      </c>
      <c r="P78" s="73">
        <v>1600944</v>
      </c>
      <c r="Q78" s="74">
        <f t="shared" si="23"/>
        <v>90017269</v>
      </c>
      <c r="R78" s="75">
        <f t="shared" si="24"/>
        <v>0.01810688241113844</v>
      </c>
      <c r="S78" s="76">
        <f t="shared" si="25"/>
        <v>0.026615034277533256</v>
      </c>
      <c r="T78" s="71">
        <v>10956000</v>
      </c>
      <c r="U78" s="73">
        <v>92461</v>
      </c>
      <c r="V78" s="74">
        <f t="shared" si="32"/>
        <v>11048461</v>
      </c>
      <c r="W78" s="75">
        <f t="shared" si="26"/>
        <v>0.00843930266520628</v>
      </c>
      <c r="X78" s="76">
        <f t="shared" si="27"/>
        <v>0.691559441493077</v>
      </c>
      <c r="Y78" s="71">
        <v>284678395</v>
      </c>
      <c r="Z78" s="73">
        <v>3161729</v>
      </c>
      <c r="AA78" s="74">
        <f t="shared" si="33"/>
        <v>287840124</v>
      </c>
      <c r="AB78" s="75">
        <f t="shared" si="28"/>
        <v>0.011106318763670141</v>
      </c>
      <c r="AC78" s="76">
        <f t="shared" si="29"/>
        <v>0.012475323610795236</v>
      </c>
      <c r="AD78" s="71">
        <v>5135430</v>
      </c>
      <c r="AE78" s="76">
        <f t="shared" si="30"/>
        <v>0</v>
      </c>
      <c r="AF78" s="71">
        <v>0</v>
      </c>
      <c r="AG78" s="71">
        <v>411647037</v>
      </c>
      <c r="AH78" s="73">
        <v>4869282</v>
      </c>
      <c r="AI78" s="74">
        <v>416516319</v>
      </c>
      <c r="AJ78" s="75">
        <f t="shared" si="31"/>
        <v>0.011828779421045607</v>
      </c>
      <c r="AK78" s="71">
        <v>548575</v>
      </c>
      <c r="AL78" s="71">
        <v>299790</v>
      </c>
      <c r="AM78" s="25">
        <v>0</v>
      </c>
      <c r="AN78" s="77"/>
    </row>
    <row r="79" spans="1:40" ht="12.75">
      <c r="A79" s="68" t="s">
        <v>163</v>
      </c>
      <c r="B79" s="69" t="s">
        <v>162</v>
      </c>
      <c r="C79" s="24">
        <v>3</v>
      </c>
      <c r="D79" s="24"/>
      <c r="E79" s="70">
        <f t="shared" si="17"/>
        <v>0.02794056673767699</v>
      </c>
      <c r="F79" s="71">
        <v>9430433</v>
      </c>
      <c r="G79" s="72">
        <f t="shared" si="18"/>
        <v>0.003675989055610697</v>
      </c>
      <c r="H79" s="71">
        <v>1240711</v>
      </c>
      <c r="I79" s="72">
        <f t="shared" si="19"/>
        <v>0.011747105963502662</v>
      </c>
      <c r="J79" s="71">
        <v>3964855</v>
      </c>
      <c r="K79" s="73">
        <v>11598</v>
      </c>
      <c r="L79" s="74">
        <f t="shared" si="20"/>
        <v>3976453</v>
      </c>
      <c r="M79" s="75">
        <f t="shared" si="21"/>
        <v>0.002925201552137468</v>
      </c>
      <c r="N79" s="76">
        <f t="shared" si="22"/>
        <v>0.09591510219293779</v>
      </c>
      <c r="O79" s="71">
        <v>32373035</v>
      </c>
      <c r="P79" s="73">
        <v>357869</v>
      </c>
      <c r="Q79" s="74">
        <f t="shared" si="23"/>
        <v>32730904</v>
      </c>
      <c r="R79" s="75">
        <f t="shared" si="24"/>
        <v>0.011054539680941252</v>
      </c>
      <c r="S79" s="76">
        <f t="shared" si="25"/>
        <v>0.012644466577874654</v>
      </c>
      <c r="T79" s="71">
        <v>4267730</v>
      </c>
      <c r="U79" s="73">
        <v>90784</v>
      </c>
      <c r="V79" s="74">
        <f t="shared" si="32"/>
        <v>4358514</v>
      </c>
      <c r="W79" s="75">
        <f t="shared" si="26"/>
        <v>0.021272198569262817</v>
      </c>
      <c r="X79" s="76">
        <f t="shared" si="27"/>
        <v>0.8275684166620301</v>
      </c>
      <c r="Y79" s="71">
        <v>279318905</v>
      </c>
      <c r="Z79" s="73">
        <v>7230722</v>
      </c>
      <c r="AA79" s="74">
        <f t="shared" si="33"/>
        <v>286549627</v>
      </c>
      <c r="AB79" s="75">
        <f t="shared" si="28"/>
        <v>0.025886976751537817</v>
      </c>
      <c r="AC79" s="76">
        <f t="shared" si="29"/>
        <v>0.020508352810367083</v>
      </c>
      <c r="AD79" s="71">
        <v>6921930</v>
      </c>
      <c r="AE79" s="76">
        <f t="shared" si="30"/>
        <v>0</v>
      </c>
      <c r="AF79" s="71">
        <v>0</v>
      </c>
      <c r="AG79" s="71">
        <v>337517599</v>
      </c>
      <c r="AH79" s="73">
        <v>7690973</v>
      </c>
      <c r="AI79" s="74">
        <v>345208572</v>
      </c>
      <c r="AJ79" s="75">
        <f t="shared" si="31"/>
        <v>0.02278687992207482</v>
      </c>
      <c r="AK79" s="71">
        <v>400940</v>
      </c>
      <c r="AL79" s="71">
        <v>895</v>
      </c>
      <c r="AM79" s="25">
        <v>0</v>
      </c>
      <c r="AN79" s="77"/>
    </row>
    <row r="80" spans="1:40" ht="12.75">
      <c r="A80" s="68" t="s">
        <v>165</v>
      </c>
      <c r="B80" s="69" t="s">
        <v>164</v>
      </c>
      <c r="C80" s="24">
        <v>3</v>
      </c>
      <c r="D80" s="24"/>
      <c r="E80" s="70">
        <f t="shared" si="17"/>
        <v>0.03528784270629899</v>
      </c>
      <c r="F80" s="71">
        <v>16967898</v>
      </c>
      <c r="G80" s="72">
        <f t="shared" si="18"/>
        <v>0.0014084692192590034</v>
      </c>
      <c r="H80" s="71">
        <v>677252</v>
      </c>
      <c r="I80" s="72">
        <f t="shared" si="19"/>
        <v>0.0012832432094894322</v>
      </c>
      <c r="J80" s="71">
        <v>617038</v>
      </c>
      <c r="K80" s="73">
        <v>1805</v>
      </c>
      <c r="L80" s="74">
        <f t="shared" si="20"/>
        <v>618843</v>
      </c>
      <c r="M80" s="75">
        <f t="shared" si="21"/>
        <v>0.0029252655428028745</v>
      </c>
      <c r="N80" s="76">
        <f t="shared" si="22"/>
        <v>0.127602787539213</v>
      </c>
      <c r="O80" s="71">
        <v>61356856</v>
      </c>
      <c r="P80" s="73">
        <v>1308176</v>
      </c>
      <c r="Q80" s="74">
        <f t="shared" si="23"/>
        <v>62665032</v>
      </c>
      <c r="R80" s="75">
        <f t="shared" si="24"/>
        <v>0.021320779539290607</v>
      </c>
      <c r="S80" s="76">
        <f t="shared" si="25"/>
        <v>0.009070618969847137</v>
      </c>
      <c r="T80" s="71">
        <v>4361540</v>
      </c>
      <c r="U80" s="73">
        <v>-25298</v>
      </c>
      <c r="V80" s="74">
        <f t="shared" si="32"/>
        <v>4336242</v>
      </c>
      <c r="W80" s="75">
        <f t="shared" si="26"/>
        <v>-0.0058002448676384944</v>
      </c>
      <c r="X80" s="76">
        <f t="shared" si="27"/>
        <v>0.7957539552355677</v>
      </c>
      <c r="Y80" s="71">
        <v>382632400</v>
      </c>
      <c r="Z80" s="73">
        <v>-151381</v>
      </c>
      <c r="AA80" s="74">
        <f t="shared" si="33"/>
        <v>382481019</v>
      </c>
      <c r="AB80" s="75">
        <f t="shared" si="28"/>
        <v>-0.0003956303752635689</v>
      </c>
      <c r="AC80" s="76">
        <f t="shared" si="29"/>
        <v>0.029593083120324788</v>
      </c>
      <c r="AD80" s="71">
        <v>14229615</v>
      </c>
      <c r="AE80" s="76">
        <f t="shared" si="30"/>
        <v>0</v>
      </c>
      <c r="AF80" s="71">
        <v>0</v>
      </c>
      <c r="AG80" s="71">
        <v>480842599</v>
      </c>
      <c r="AH80" s="73">
        <v>1133302</v>
      </c>
      <c r="AI80" s="74">
        <v>481975901</v>
      </c>
      <c r="AJ80" s="75">
        <f t="shared" si="31"/>
        <v>0.002356908481812777</v>
      </c>
      <c r="AK80" s="71">
        <v>0</v>
      </c>
      <c r="AL80" s="71">
        <v>0</v>
      </c>
      <c r="AM80" s="25">
        <v>0</v>
      </c>
      <c r="AN80" s="77"/>
    </row>
    <row r="81" spans="1:40" ht="12.75">
      <c r="A81" s="68" t="s">
        <v>167</v>
      </c>
      <c r="B81" s="69" t="s">
        <v>166</v>
      </c>
      <c r="C81" s="24">
        <v>3</v>
      </c>
      <c r="D81" s="24"/>
      <c r="E81" s="70">
        <f t="shared" si="17"/>
        <v>0.04778364512626589</v>
      </c>
      <c r="F81" s="71">
        <v>104275388</v>
      </c>
      <c r="G81" s="72">
        <f t="shared" si="18"/>
        <v>0.009206629332214403</v>
      </c>
      <c r="H81" s="71">
        <v>20091076</v>
      </c>
      <c r="I81" s="72">
        <f t="shared" si="19"/>
        <v>0.02381044563422521</v>
      </c>
      <c r="J81" s="71">
        <v>51960110</v>
      </c>
      <c r="K81" s="73">
        <v>151994</v>
      </c>
      <c r="L81" s="74">
        <f t="shared" si="20"/>
        <v>52112104</v>
      </c>
      <c r="M81" s="75">
        <f t="shared" si="21"/>
        <v>0.002925205508610355</v>
      </c>
      <c r="N81" s="76">
        <f t="shared" si="22"/>
        <v>0.6344870824850577</v>
      </c>
      <c r="O81" s="71">
        <v>1384603174</v>
      </c>
      <c r="P81" s="73">
        <v>55712148</v>
      </c>
      <c r="Q81" s="74">
        <f t="shared" si="23"/>
        <v>1440315322</v>
      </c>
      <c r="R81" s="75">
        <f t="shared" si="24"/>
        <v>0.04023690617366735</v>
      </c>
      <c r="S81" s="76">
        <f t="shared" si="25"/>
        <v>0.20659044648464492</v>
      </c>
      <c r="T81" s="71">
        <v>450829963</v>
      </c>
      <c r="U81" s="73">
        <v>47018</v>
      </c>
      <c r="V81" s="74">
        <f t="shared" si="32"/>
        <v>450876981</v>
      </c>
      <c r="W81" s="75">
        <f t="shared" si="26"/>
        <v>0.00010429209204979129</v>
      </c>
      <c r="X81" s="76">
        <f t="shared" si="27"/>
        <v>0.07634598623372123</v>
      </c>
      <c r="Y81" s="71">
        <v>166605275</v>
      </c>
      <c r="Z81" s="73">
        <v>-503886</v>
      </c>
      <c r="AA81" s="74">
        <f t="shared" si="33"/>
        <v>166101389</v>
      </c>
      <c r="AB81" s="75">
        <f t="shared" si="28"/>
        <v>-0.003024430048808479</v>
      </c>
      <c r="AC81" s="76">
        <f t="shared" si="29"/>
        <v>0.0017757647038707126</v>
      </c>
      <c r="AD81" s="71">
        <v>3875145</v>
      </c>
      <c r="AE81" s="76">
        <f t="shared" si="30"/>
        <v>0</v>
      </c>
      <c r="AF81" s="71">
        <v>0</v>
      </c>
      <c r="AG81" s="71">
        <v>2182240131</v>
      </c>
      <c r="AH81" s="73">
        <v>55407274</v>
      </c>
      <c r="AI81" s="74">
        <v>2237647405</v>
      </c>
      <c r="AJ81" s="75">
        <f t="shared" si="31"/>
        <v>0.0253900903080771</v>
      </c>
      <c r="AK81" s="71">
        <v>64970</v>
      </c>
      <c r="AL81" s="71">
        <v>4262655</v>
      </c>
      <c r="AM81" s="25">
        <v>0</v>
      </c>
      <c r="AN81" s="77"/>
    </row>
    <row r="82" spans="1:40" ht="12.75">
      <c r="A82" s="68" t="s">
        <v>169</v>
      </c>
      <c r="B82" s="69" t="s">
        <v>168</v>
      </c>
      <c r="C82" s="24">
        <v>3</v>
      </c>
      <c r="D82" s="24"/>
      <c r="E82" s="70">
        <f t="shared" si="17"/>
        <v>0.0368333734273387</v>
      </c>
      <c r="F82" s="71">
        <v>17612384</v>
      </c>
      <c r="G82" s="72">
        <f t="shared" si="18"/>
        <v>0.002090961512471488</v>
      </c>
      <c r="H82" s="71">
        <v>999822</v>
      </c>
      <c r="I82" s="72">
        <f t="shared" si="19"/>
        <v>0.00024400218493350408</v>
      </c>
      <c r="J82" s="71">
        <v>116673</v>
      </c>
      <c r="K82" s="73">
        <v>341</v>
      </c>
      <c r="L82" s="74">
        <f t="shared" si="20"/>
        <v>117014</v>
      </c>
      <c r="M82" s="75">
        <f t="shared" si="21"/>
        <v>0.0029226984820824014</v>
      </c>
      <c r="N82" s="76">
        <f t="shared" si="22"/>
        <v>0.13922389110587347</v>
      </c>
      <c r="O82" s="71">
        <v>66571818</v>
      </c>
      <c r="P82" s="73">
        <v>2889491</v>
      </c>
      <c r="Q82" s="74">
        <f t="shared" si="23"/>
        <v>69461309</v>
      </c>
      <c r="R82" s="75">
        <f t="shared" si="24"/>
        <v>0.04340411733986294</v>
      </c>
      <c r="S82" s="76">
        <f t="shared" si="25"/>
        <v>0.027007346276234145</v>
      </c>
      <c r="T82" s="71">
        <v>12913934</v>
      </c>
      <c r="U82" s="73">
        <v>0</v>
      </c>
      <c r="V82" s="74">
        <f t="shared" si="32"/>
        <v>12913934</v>
      </c>
      <c r="W82" s="75">
        <f t="shared" si="26"/>
        <v>0</v>
      </c>
      <c r="X82" s="76">
        <f t="shared" si="27"/>
        <v>0.771963630091232</v>
      </c>
      <c r="Y82" s="71">
        <v>369125025</v>
      </c>
      <c r="Z82" s="73">
        <v>-9724101</v>
      </c>
      <c r="AA82" s="74">
        <f t="shared" si="33"/>
        <v>359400924</v>
      </c>
      <c r="AB82" s="75">
        <f t="shared" si="28"/>
        <v>-0.026343651449803492</v>
      </c>
      <c r="AC82" s="76">
        <f t="shared" si="29"/>
        <v>0.022636795401916612</v>
      </c>
      <c r="AD82" s="71">
        <v>10824095</v>
      </c>
      <c r="AE82" s="76">
        <f t="shared" si="30"/>
        <v>0</v>
      </c>
      <c r="AF82" s="71">
        <v>0</v>
      </c>
      <c r="AG82" s="71">
        <v>478163751</v>
      </c>
      <c r="AH82" s="73">
        <v>-6834269</v>
      </c>
      <c r="AI82" s="74">
        <v>471329482</v>
      </c>
      <c r="AJ82" s="75">
        <f t="shared" si="31"/>
        <v>-0.014292737552161289</v>
      </c>
      <c r="AK82" s="71">
        <v>0</v>
      </c>
      <c r="AL82" s="71">
        <v>146015</v>
      </c>
      <c r="AM82" s="25">
        <v>0</v>
      </c>
      <c r="AN82" s="77"/>
    </row>
    <row r="83" spans="1:40" ht="12.75">
      <c r="A83" s="68" t="s">
        <v>171</v>
      </c>
      <c r="B83" s="69" t="s">
        <v>170</v>
      </c>
      <c r="C83" s="24">
        <v>3</v>
      </c>
      <c r="D83" s="24"/>
      <c r="E83" s="70">
        <f t="shared" si="17"/>
        <v>0.027296901822150606</v>
      </c>
      <c r="F83" s="71">
        <v>23607936</v>
      </c>
      <c r="G83" s="72">
        <f t="shared" si="18"/>
        <v>0.007552504792956057</v>
      </c>
      <c r="H83" s="71">
        <v>6531842</v>
      </c>
      <c r="I83" s="72">
        <f t="shared" si="19"/>
        <v>0.015919602543636918</v>
      </c>
      <c r="J83" s="71">
        <v>13768191</v>
      </c>
      <c r="K83" s="73">
        <v>40275</v>
      </c>
      <c r="L83" s="74">
        <f t="shared" si="20"/>
        <v>13808466</v>
      </c>
      <c r="M83" s="75">
        <f t="shared" si="21"/>
        <v>0.0029252208950326154</v>
      </c>
      <c r="N83" s="76">
        <f t="shared" si="22"/>
        <v>0.15725986648138918</v>
      </c>
      <c r="O83" s="71">
        <v>136007408</v>
      </c>
      <c r="P83" s="73">
        <v>5484691</v>
      </c>
      <c r="Q83" s="74">
        <f t="shared" si="23"/>
        <v>141492099</v>
      </c>
      <c r="R83" s="75">
        <f t="shared" si="24"/>
        <v>0.0403264136906425</v>
      </c>
      <c r="S83" s="76">
        <f t="shared" si="25"/>
        <v>0.011555000186099977</v>
      </c>
      <c r="T83" s="71">
        <v>9993431</v>
      </c>
      <c r="U83" s="73">
        <v>0</v>
      </c>
      <c r="V83" s="74">
        <f t="shared" si="32"/>
        <v>9993431</v>
      </c>
      <c r="W83" s="75">
        <f t="shared" si="26"/>
        <v>0</v>
      </c>
      <c r="X83" s="76">
        <f t="shared" si="27"/>
        <v>0.7588037690038053</v>
      </c>
      <c r="Y83" s="71">
        <v>656257290</v>
      </c>
      <c r="Z83" s="73">
        <v>-11390513</v>
      </c>
      <c r="AA83" s="74">
        <f t="shared" si="33"/>
        <v>644866777</v>
      </c>
      <c r="AB83" s="75">
        <f t="shared" si="28"/>
        <v>-0.01735677938145266</v>
      </c>
      <c r="AC83" s="76">
        <f t="shared" si="29"/>
        <v>0.021612355169962006</v>
      </c>
      <c r="AD83" s="71">
        <v>18691612</v>
      </c>
      <c r="AE83" s="76">
        <f t="shared" si="30"/>
        <v>0</v>
      </c>
      <c r="AF83" s="71">
        <v>0</v>
      </c>
      <c r="AG83" s="71">
        <v>864857710</v>
      </c>
      <c r="AH83" s="73">
        <v>-5865547</v>
      </c>
      <c r="AI83" s="74">
        <v>858992163</v>
      </c>
      <c r="AJ83" s="75">
        <f t="shared" si="31"/>
        <v>-0.006782094825748851</v>
      </c>
      <c r="AK83" s="71">
        <v>0</v>
      </c>
      <c r="AL83" s="71">
        <v>5500</v>
      </c>
      <c r="AM83" s="25">
        <v>0</v>
      </c>
      <c r="AN83" s="77"/>
    </row>
    <row r="84" spans="1:40" ht="12.75">
      <c r="A84" s="68" t="s">
        <v>173</v>
      </c>
      <c r="B84" s="69" t="s">
        <v>172</v>
      </c>
      <c r="C84" s="24">
        <v>3</v>
      </c>
      <c r="D84" s="24"/>
      <c r="E84" s="70">
        <f t="shared" si="17"/>
        <v>0.030223498947715293</v>
      </c>
      <c r="F84" s="71">
        <v>32603682</v>
      </c>
      <c r="G84" s="72">
        <f t="shared" si="18"/>
        <v>0.009243708704218066</v>
      </c>
      <c r="H84" s="71">
        <v>9971676</v>
      </c>
      <c r="I84" s="72">
        <f t="shared" si="19"/>
        <v>0.030980947784020902</v>
      </c>
      <c r="J84" s="71">
        <v>33420782</v>
      </c>
      <c r="K84" s="73">
        <v>97763</v>
      </c>
      <c r="L84" s="74">
        <f t="shared" si="20"/>
        <v>33518545</v>
      </c>
      <c r="M84" s="75">
        <f t="shared" si="21"/>
        <v>0.0029252158133223813</v>
      </c>
      <c r="N84" s="76">
        <f t="shared" si="22"/>
        <v>0.1755284540508185</v>
      </c>
      <c r="O84" s="71">
        <v>189351799</v>
      </c>
      <c r="P84" s="73">
        <v>6956825</v>
      </c>
      <c r="Q84" s="74">
        <f t="shared" si="23"/>
        <v>196308624</v>
      </c>
      <c r="R84" s="75">
        <f t="shared" si="24"/>
        <v>0.03674021074391799</v>
      </c>
      <c r="S84" s="76">
        <f t="shared" si="25"/>
        <v>0.013608596846841816</v>
      </c>
      <c r="T84" s="71">
        <v>14680311</v>
      </c>
      <c r="U84" s="73">
        <v>42317</v>
      </c>
      <c r="V84" s="74">
        <f t="shared" si="32"/>
        <v>14722628</v>
      </c>
      <c r="W84" s="75">
        <f t="shared" si="26"/>
        <v>0.002882568359757501</v>
      </c>
      <c r="X84" s="76">
        <f t="shared" si="27"/>
        <v>0.7246215312011308</v>
      </c>
      <c r="Y84" s="71">
        <v>781687455</v>
      </c>
      <c r="Z84" s="73">
        <v>-6460708</v>
      </c>
      <c r="AA84" s="74">
        <f t="shared" si="33"/>
        <v>775226747</v>
      </c>
      <c r="AB84" s="75">
        <f t="shared" si="28"/>
        <v>-0.008265078272236057</v>
      </c>
      <c r="AC84" s="76">
        <f t="shared" si="29"/>
        <v>0.015793262465254664</v>
      </c>
      <c r="AD84" s="71">
        <v>17037025</v>
      </c>
      <c r="AE84" s="76">
        <f t="shared" si="30"/>
        <v>0</v>
      </c>
      <c r="AF84" s="71">
        <v>0</v>
      </c>
      <c r="AG84" s="71">
        <v>1078752730</v>
      </c>
      <c r="AH84" s="73">
        <v>636197</v>
      </c>
      <c r="AI84" s="74">
        <v>1079388927</v>
      </c>
      <c r="AJ84" s="75">
        <f t="shared" si="31"/>
        <v>0.0005897523893172442</v>
      </c>
      <c r="AK84" s="71">
        <v>0</v>
      </c>
      <c r="AL84" s="71">
        <v>0</v>
      </c>
      <c r="AM84" s="25">
        <v>0</v>
      </c>
      <c r="AN84" s="77"/>
    </row>
    <row r="85" spans="1:40" ht="12.75">
      <c r="A85" s="68" t="s">
        <v>175</v>
      </c>
      <c r="B85" s="69" t="s">
        <v>174</v>
      </c>
      <c r="C85" s="24">
        <v>5</v>
      </c>
      <c r="D85" s="24"/>
      <c r="E85" s="70">
        <f t="shared" si="17"/>
        <v>0.05052615441165184</v>
      </c>
      <c r="F85" s="71">
        <v>1062471161</v>
      </c>
      <c r="G85" s="72">
        <f t="shared" si="18"/>
        <v>0.013252708395796134</v>
      </c>
      <c r="H85" s="71">
        <v>278679837</v>
      </c>
      <c r="I85" s="72">
        <f t="shared" si="19"/>
        <v>0.012127584656952623</v>
      </c>
      <c r="J85" s="71">
        <v>255020575</v>
      </c>
      <c r="K85" s="73">
        <v>745986</v>
      </c>
      <c r="L85" s="74">
        <f t="shared" si="20"/>
        <v>255766561</v>
      </c>
      <c r="M85" s="75">
        <f t="shared" si="21"/>
        <v>0.0029251992706862966</v>
      </c>
      <c r="N85" s="76">
        <f t="shared" si="22"/>
        <v>0.625958615068572</v>
      </c>
      <c r="O85" s="71">
        <v>13162746784</v>
      </c>
      <c r="P85" s="73">
        <v>399599796</v>
      </c>
      <c r="Q85" s="74">
        <f t="shared" si="23"/>
        <v>13562346580</v>
      </c>
      <c r="R85" s="75">
        <f t="shared" si="24"/>
        <v>0.030358389670287835</v>
      </c>
      <c r="S85" s="76">
        <f t="shared" si="25"/>
        <v>0.2961609029299858</v>
      </c>
      <c r="T85" s="71">
        <v>6227713588</v>
      </c>
      <c r="U85" s="73">
        <v>64084385</v>
      </c>
      <c r="V85" s="74">
        <f t="shared" si="32"/>
        <v>6291797973</v>
      </c>
      <c r="W85" s="75">
        <f t="shared" si="26"/>
        <v>0.010290194642779067</v>
      </c>
      <c r="X85" s="76">
        <f t="shared" si="27"/>
        <v>0.0017855036645675676</v>
      </c>
      <c r="Y85" s="71">
        <v>37545825</v>
      </c>
      <c r="Z85" s="73">
        <v>590291</v>
      </c>
      <c r="AA85" s="74">
        <f t="shared" si="33"/>
        <v>38136116</v>
      </c>
      <c r="AB85" s="75">
        <f t="shared" si="28"/>
        <v>0.015721881194513638</v>
      </c>
      <c r="AC85" s="76">
        <f t="shared" si="29"/>
        <v>0.00018853087247409136</v>
      </c>
      <c r="AD85" s="71">
        <v>3964454</v>
      </c>
      <c r="AE85" s="76">
        <f t="shared" si="30"/>
        <v>0</v>
      </c>
      <c r="AF85" s="71">
        <v>0</v>
      </c>
      <c r="AG85" s="71">
        <v>21028142224</v>
      </c>
      <c r="AH85" s="73">
        <v>465020458</v>
      </c>
      <c r="AI85" s="74">
        <v>21493162682</v>
      </c>
      <c r="AJ85" s="75">
        <f t="shared" si="31"/>
        <v>0.022114195968736566</v>
      </c>
      <c r="AK85" s="71">
        <v>15829800</v>
      </c>
      <c r="AL85" s="71">
        <v>139699445</v>
      </c>
      <c r="AM85" s="25">
        <v>0</v>
      </c>
      <c r="AN85" s="77"/>
    </row>
    <row r="86" spans="1:40" ht="12.75">
      <c r="A86" s="68" t="s">
        <v>177</v>
      </c>
      <c r="B86" s="69" t="s">
        <v>176</v>
      </c>
      <c r="C86" s="24">
        <v>3</v>
      </c>
      <c r="D86" s="24"/>
      <c r="E86" s="70">
        <f t="shared" si="17"/>
        <v>0.01724380295199728</v>
      </c>
      <c r="F86" s="71">
        <v>98747120</v>
      </c>
      <c r="G86" s="72">
        <f t="shared" si="18"/>
        <v>0.0013998735420479632</v>
      </c>
      <c r="H86" s="71">
        <v>8016415</v>
      </c>
      <c r="I86" s="72">
        <f t="shared" si="19"/>
        <v>0.0026324956528305443</v>
      </c>
      <c r="J86" s="71">
        <v>15075060</v>
      </c>
      <c r="K86" s="73">
        <v>44098</v>
      </c>
      <c r="L86" s="74">
        <f t="shared" si="20"/>
        <v>15119158</v>
      </c>
      <c r="M86" s="75">
        <f t="shared" si="21"/>
        <v>0.0029252288216431643</v>
      </c>
      <c r="N86" s="76">
        <f t="shared" si="22"/>
        <v>0.7226077735174252</v>
      </c>
      <c r="O86" s="71">
        <v>4138033630</v>
      </c>
      <c r="P86" s="73">
        <v>133484937</v>
      </c>
      <c r="Q86" s="74">
        <f t="shared" si="23"/>
        <v>4271518567</v>
      </c>
      <c r="R86" s="75">
        <f t="shared" si="24"/>
        <v>0.03225805997134924</v>
      </c>
      <c r="S86" s="76">
        <f t="shared" si="25"/>
        <v>0.2449390278233994</v>
      </c>
      <c r="T86" s="71">
        <v>1402650195</v>
      </c>
      <c r="U86" s="73">
        <v>14759657</v>
      </c>
      <c r="V86" s="74">
        <f t="shared" si="32"/>
        <v>1417409852</v>
      </c>
      <c r="W86" s="75">
        <f t="shared" si="26"/>
        <v>0.010522692723113335</v>
      </c>
      <c r="X86" s="76">
        <f t="shared" si="27"/>
        <v>0.010661795466038914</v>
      </c>
      <c r="Y86" s="71">
        <v>61055070</v>
      </c>
      <c r="Z86" s="73">
        <v>859931</v>
      </c>
      <c r="AA86" s="74">
        <f t="shared" si="33"/>
        <v>61915001</v>
      </c>
      <c r="AB86" s="75">
        <f t="shared" si="28"/>
        <v>0.014084514193497771</v>
      </c>
      <c r="AC86" s="76">
        <f t="shared" si="29"/>
        <v>0.0005152310462606271</v>
      </c>
      <c r="AD86" s="71">
        <v>2950485</v>
      </c>
      <c r="AE86" s="76">
        <f t="shared" si="30"/>
        <v>0</v>
      </c>
      <c r="AF86" s="71">
        <v>0</v>
      </c>
      <c r="AG86" s="71">
        <v>5726527975</v>
      </c>
      <c r="AH86" s="73">
        <v>149148623</v>
      </c>
      <c r="AI86" s="74">
        <v>5875676598</v>
      </c>
      <c r="AJ86" s="75">
        <f t="shared" si="31"/>
        <v>0.0260452098812981</v>
      </c>
      <c r="AK86" s="71">
        <v>0</v>
      </c>
      <c r="AL86" s="71">
        <v>483300</v>
      </c>
      <c r="AM86" s="25">
        <v>0</v>
      </c>
      <c r="AN86" s="77"/>
    </row>
    <row r="87" spans="1:40" ht="12.75">
      <c r="A87" s="68" t="s">
        <v>179</v>
      </c>
      <c r="B87" s="69" t="s">
        <v>178</v>
      </c>
      <c r="C87" s="24">
        <v>3</v>
      </c>
      <c r="D87" s="24"/>
      <c r="E87" s="70">
        <f t="shared" si="17"/>
        <v>0.07632356846661177</v>
      </c>
      <c r="F87" s="71">
        <v>74752120</v>
      </c>
      <c r="G87" s="72">
        <f t="shared" si="18"/>
        <v>0.009571035881213897</v>
      </c>
      <c r="H87" s="71">
        <v>9373975</v>
      </c>
      <c r="I87" s="72">
        <f t="shared" si="19"/>
        <v>0.02930628576292721</v>
      </c>
      <c r="J87" s="71">
        <v>28702890</v>
      </c>
      <c r="K87" s="73">
        <v>83962</v>
      </c>
      <c r="L87" s="74">
        <f t="shared" si="20"/>
        <v>28786852</v>
      </c>
      <c r="M87" s="75">
        <f t="shared" si="21"/>
        <v>0.00292521066693981</v>
      </c>
      <c r="N87" s="76">
        <f t="shared" si="22"/>
        <v>0.6672321495607912</v>
      </c>
      <c r="O87" s="71">
        <v>653494310</v>
      </c>
      <c r="P87" s="73">
        <v>20857904</v>
      </c>
      <c r="Q87" s="74">
        <f t="shared" si="23"/>
        <v>674352214</v>
      </c>
      <c r="R87" s="75">
        <f t="shared" si="24"/>
        <v>0.03191749902152936</v>
      </c>
      <c r="S87" s="76">
        <f t="shared" si="25"/>
        <v>0.11014563088729973</v>
      </c>
      <c r="T87" s="71">
        <v>107877810</v>
      </c>
      <c r="U87" s="73">
        <v>1111133</v>
      </c>
      <c r="V87" s="74">
        <f t="shared" si="32"/>
        <v>108988943</v>
      </c>
      <c r="W87" s="75">
        <f t="shared" si="26"/>
        <v>0.010299921735526518</v>
      </c>
      <c r="X87" s="76">
        <f t="shared" si="27"/>
        <v>0.10318169842752535</v>
      </c>
      <c r="Y87" s="71">
        <v>101057260</v>
      </c>
      <c r="Z87" s="73">
        <v>1423342</v>
      </c>
      <c r="AA87" s="74">
        <f t="shared" si="33"/>
        <v>102480602</v>
      </c>
      <c r="AB87" s="75">
        <f t="shared" si="28"/>
        <v>0.014084510108427638</v>
      </c>
      <c r="AC87" s="76">
        <f t="shared" si="29"/>
        <v>0.004239631013630793</v>
      </c>
      <c r="AD87" s="71">
        <v>4152340</v>
      </c>
      <c r="AE87" s="76">
        <f t="shared" si="30"/>
        <v>0</v>
      </c>
      <c r="AF87" s="71">
        <v>0</v>
      </c>
      <c r="AG87" s="71">
        <v>979410705</v>
      </c>
      <c r="AH87" s="73">
        <v>23476341</v>
      </c>
      <c r="AI87" s="74">
        <v>1002887046</v>
      </c>
      <c r="AJ87" s="75">
        <f t="shared" si="31"/>
        <v>0.023969863592618174</v>
      </c>
      <c r="AK87" s="71">
        <v>6899200</v>
      </c>
      <c r="AL87" s="71">
        <v>2320200</v>
      </c>
      <c r="AM87" s="25">
        <v>0</v>
      </c>
      <c r="AN87" s="77"/>
    </row>
    <row r="88" spans="1:40" ht="12.75">
      <c r="A88" s="68" t="s">
        <v>181</v>
      </c>
      <c r="B88" s="69" t="s">
        <v>180</v>
      </c>
      <c r="C88" s="24">
        <v>3</v>
      </c>
      <c r="D88" s="24"/>
      <c r="E88" s="70">
        <f t="shared" si="17"/>
        <v>0.023826431255964987</v>
      </c>
      <c r="F88" s="71">
        <v>246001120</v>
      </c>
      <c r="G88" s="72">
        <f t="shared" si="18"/>
        <v>0.0026445340266140847</v>
      </c>
      <c r="H88" s="71">
        <v>27304061</v>
      </c>
      <c r="I88" s="72">
        <f t="shared" si="19"/>
        <v>0.0022360848959573367</v>
      </c>
      <c r="J88" s="71">
        <v>23086940</v>
      </c>
      <c r="K88" s="73">
        <v>67534</v>
      </c>
      <c r="L88" s="74">
        <f t="shared" si="20"/>
        <v>23154474</v>
      </c>
      <c r="M88" s="75">
        <f t="shared" si="21"/>
        <v>0.0029252035999573784</v>
      </c>
      <c r="N88" s="76">
        <f t="shared" si="22"/>
        <v>0.7203964139165078</v>
      </c>
      <c r="O88" s="71">
        <v>7437887897</v>
      </c>
      <c r="P88" s="73">
        <v>196348302</v>
      </c>
      <c r="Q88" s="74">
        <f t="shared" si="23"/>
        <v>7634236199</v>
      </c>
      <c r="R88" s="75">
        <f t="shared" si="24"/>
        <v>0.02639839490982315</v>
      </c>
      <c r="S88" s="76">
        <f t="shared" si="25"/>
        <v>0.2504274591463099</v>
      </c>
      <c r="T88" s="71">
        <v>2585592226</v>
      </c>
      <c r="U88" s="73">
        <v>27212576</v>
      </c>
      <c r="V88" s="74">
        <f t="shared" si="32"/>
        <v>2612804802</v>
      </c>
      <c r="W88" s="75">
        <f t="shared" si="26"/>
        <v>0.010524697485689299</v>
      </c>
      <c r="X88" s="76">
        <f t="shared" si="27"/>
        <v>0.00045516257356320984</v>
      </c>
      <c r="Y88" s="71">
        <v>4699424</v>
      </c>
      <c r="Z88" s="73">
        <v>93597</v>
      </c>
      <c r="AA88" s="74">
        <f t="shared" si="33"/>
        <v>4793021</v>
      </c>
      <c r="AB88" s="75">
        <f t="shared" si="28"/>
        <v>0.019916696173828963</v>
      </c>
      <c r="AC88" s="76">
        <f t="shared" si="29"/>
        <v>1.3914185082701778E-05</v>
      </c>
      <c r="AD88" s="71">
        <v>143660</v>
      </c>
      <c r="AE88" s="76">
        <f t="shared" si="30"/>
        <v>0</v>
      </c>
      <c r="AF88" s="71">
        <v>0</v>
      </c>
      <c r="AG88" s="71">
        <v>10324715328</v>
      </c>
      <c r="AH88" s="73">
        <v>223722009</v>
      </c>
      <c r="AI88" s="74">
        <v>10548437337</v>
      </c>
      <c r="AJ88" s="75">
        <f t="shared" si="31"/>
        <v>0.021668588614087936</v>
      </c>
      <c r="AK88" s="71">
        <v>0</v>
      </c>
      <c r="AL88" s="71">
        <v>398500</v>
      </c>
      <c r="AM88" s="25">
        <v>0</v>
      </c>
      <c r="AN88" s="77"/>
    </row>
    <row r="89" spans="1:40" ht="12.75">
      <c r="A89" s="68" t="s">
        <v>183</v>
      </c>
      <c r="B89" s="69" t="s">
        <v>182</v>
      </c>
      <c r="C89" s="24">
        <v>3</v>
      </c>
      <c r="D89" s="24"/>
      <c r="E89" s="70">
        <f t="shared" si="17"/>
        <v>0.09465269716795537</v>
      </c>
      <c r="F89" s="71">
        <v>152621760</v>
      </c>
      <c r="G89" s="72">
        <f t="shared" si="18"/>
        <v>0.005256975109201453</v>
      </c>
      <c r="H89" s="71">
        <v>8476555</v>
      </c>
      <c r="I89" s="72">
        <f t="shared" si="19"/>
        <v>0.011580591702524701</v>
      </c>
      <c r="J89" s="71">
        <v>18673005</v>
      </c>
      <c r="K89" s="73">
        <v>54622</v>
      </c>
      <c r="L89" s="74">
        <f t="shared" si="20"/>
        <v>18727627</v>
      </c>
      <c r="M89" s="75">
        <f t="shared" si="21"/>
        <v>0.002925185314308008</v>
      </c>
      <c r="N89" s="76">
        <f t="shared" si="22"/>
        <v>0.36775516984781625</v>
      </c>
      <c r="O89" s="71">
        <v>592983010</v>
      </c>
      <c r="P89" s="73">
        <v>19121156</v>
      </c>
      <c r="Q89" s="74">
        <f t="shared" si="23"/>
        <v>612104166</v>
      </c>
      <c r="R89" s="75">
        <f t="shared" si="24"/>
        <v>0.03224570633145122</v>
      </c>
      <c r="S89" s="76">
        <f t="shared" si="25"/>
        <v>0.5207545661725023</v>
      </c>
      <c r="T89" s="71">
        <v>839685300</v>
      </c>
      <c r="U89" s="73">
        <v>8696031</v>
      </c>
      <c r="V89" s="74">
        <f t="shared" si="32"/>
        <v>848381331</v>
      </c>
      <c r="W89" s="75">
        <f t="shared" si="26"/>
        <v>0.010356297770128881</v>
      </c>
      <c r="X89" s="76">
        <f t="shared" si="27"/>
        <v>0</v>
      </c>
      <c r="Y89" s="71">
        <v>0</v>
      </c>
      <c r="Z89" s="73">
        <v>0</v>
      </c>
      <c r="AA89" s="74">
        <f t="shared" si="33"/>
        <v>0</v>
      </c>
      <c r="AB89" s="75" t="e">
        <f t="shared" si="28"/>
        <v>#DIV/0!</v>
      </c>
      <c r="AC89" s="76">
        <f t="shared" si="29"/>
        <v>0</v>
      </c>
      <c r="AD89" s="71">
        <v>0</v>
      </c>
      <c r="AE89" s="76">
        <f t="shared" si="30"/>
        <v>0</v>
      </c>
      <c r="AF89" s="71">
        <v>0</v>
      </c>
      <c r="AG89" s="71">
        <v>1612439630</v>
      </c>
      <c r="AH89" s="73">
        <v>27871809</v>
      </c>
      <c r="AI89" s="74">
        <v>1640311439</v>
      </c>
      <c r="AJ89" s="75">
        <f t="shared" si="31"/>
        <v>0.017285489938001587</v>
      </c>
      <c r="AK89" s="71">
        <v>227100</v>
      </c>
      <c r="AL89" s="71">
        <v>13562700</v>
      </c>
      <c r="AM89" s="25">
        <v>0</v>
      </c>
      <c r="AN89" s="77"/>
    </row>
    <row r="90" spans="1:40" ht="12.75">
      <c r="A90" s="68" t="s">
        <v>185</v>
      </c>
      <c r="B90" s="69" t="s">
        <v>184</v>
      </c>
      <c r="C90" s="24">
        <v>3</v>
      </c>
      <c r="D90" s="24"/>
      <c r="E90" s="70">
        <f t="shared" si="17"/>
        <v>0.009196822453269278</v>
      </c>
      <c r="F90" s="71">
        <v>10942463</v>
      </c>
      <c r="G90" s="72">
        <f t="shared" si="18"/>
        <v>0.0015683163020366725</v>
      </c>
      <c r="H90" s="71">
        <v>1865997</v>
      </c>
      <c r="I90" s="72">
        <f t="shared" si="19"/>
        <v>0.0007969009515766056</v>
      </c>
      <c r="J90" s="71">
        <v>948160</v>
      </c>
      <c r="K90" s="73">
        <v>2773</v>
      </c>
      <c r="L90" s="74">
        <f t="shared" si="20"/>
        <v>950933</v>
      </c>
      <c r="M90" s="75">
        <f t="shared" si="21"/>
        <v>0.0029246118798515017</v>
      </c>
      <c r="N90" s="76">
        <f t="shared" si="22"/>
        <v>0.8639017127365294</v>
      </c>
      <c r="O90" s="71">
        <v>1027878115</v>
      </c>
      <c r="P90" s="73">
        <v>33155082</v>
      </c>
      <c r="Q90" s="74">
        <f t="shared" si="23"/>
        <v>1061033197</v>
      </c>
      <c r="R90" s="75">
        <f t="shared" si="24"/>
        <v>0.03225584971229784</v>
      </c>
      <c r="S90" s="76">
        <f t="shared" si="25"/>
        <v>0.04182120914111856</v>
      </c>
      <c r="T90" s="71">
        <v>49759255</v>
      </c>
      <c r="U90" s="73">
        <v>520990</v>
      </c>
      <c r="V90" s="74">
        <f t="shared" si="32"/>
        <v>50280245</v>
      </c>
      <c r="W90" s="75">
        <f t="shared" si="26"/>
        <v>0.010470213028711945</v>
      </c>
      <c r="X90" s="76">
        <f t="shared" si="27"/>
        <v>0.07795506051330024</v>
      </c>
      <c r="Y90" s="71">
        <v>92751640</v>
      </c>
      <c r="Z90" s="73">
        <v>1306362</v>
      </c>
      <c r="AA90" s="74">
        <f t="shared" si="33"/>
        <v>94058002</v>
      </c>
      <c r="AB90" s="75">
        <f t="shared" si="28"/>
        <v>0.014084516457067498</v>
      </c>
      <c r="AC90" s="76">
        <f t="shared" si="29"/>
        <v>0.004759977902169255</v>
      </c>
      <c r="AD90" s="71">
        <v>5663465</v>
      </c>
      <c r="AE90" s="76">
        <f t="shared" si="30"/>
        <v>0</v>
      </c>
      <c r="AF90" s="71">
        <v>0</v>
      </c>
      <c r="AG90" s="71">
        <v>1189809095</v>
      </c>
      <c r="AH90" s="73">
        <v>34985207</v>
      </c>
      <c r="AI90" s="74">
        <v>1224794302</v>
      </c>
      <c r="AJ90" s="75">
        <f t="shared" si="31"/>
        <v>0.02940405073975334</v>
      </c>
      <c r="AK90" s="71">
        <v>70400</v>
      </c>
      <c r="AL90" s="71">
        <v>64400</v>
      </c>
      <c r="AM90" s="25">
        <v>0</v>
      </c>
      <c r="AN90" s="77"/>
    </row>
    <row r="91" spans="1:40" ht="12.75">
      <c r="A91" s="68" t="s">
        <v>187</v>
      </c>
      <c r="B91" s="69" t="s">
        <v>186</v>
      </c>
      <c r="C91" s="24">
        <v>3</v>
      </c>
      <c r="D91" s="24"/>
      <c r="E91" s="70">
        <f t="shared" si="17"/>
        <v>0.06224202721602307</v>
      </c>
      <c r="F91" s="71">
        <v>219293140</v>
      </c>
      <c r="G91" s="72">
        <f t="shared" si="18"/>
        <v>0.009128931739763842</v>
      </c>
      <c r="H91" s="71">
        <v>32163350</v>
      </c>
      <c r="I91" s="72">
        <f t="shared" si="19"/>
        <v>0.006440701625999085</v>
      </c>
      <c r="J91" s="71">
        <v>22692090</v>
      </c>
      <c r="K91" s="73">
        <v>66379</v>
      </c>
      <c r="L91" s="74">
        <f t="shared" si="20"/>
        <v>22758469</v>
      </c>
      <c r="M91" s="75">
        <f t="shared" si="21"/>
        <v>0.0029252043333161466</v>
      </c>
      <c r="N91" s="76">
        <f t="shared" si="22"/>
        <v>0.5766063314224377</v>
      </c>
      <c r="O91" s="71">
        <v>2031518230</v>
      </c>
      <c r="P91" s="73">
        <v>65532837</v>
      </c>
      <c r="Q91" s="74">
        <f t="shared" si="23"/>
        <v>2097051067</v>
      </c>
      <c r="R91" s="75">
        <f t="shared" si="24"/>
        <v>0.032258060022429626</v>
      </c>
      <c r="S91" s="76">
        <f t="shared" si="25"/>
        <v>0.3455820079957764</v>
      </c>
      <c r="T91" s="71">
        <v>1217565800</v>
      </c>
      <c r="U91" s="73">
        <v>12806076</v>
      </c>
      <c r="V91" s="74">
        <f t="shared" si="32"/>
        <v>1230371876</v>
      </c>
      <c r="W91" s="75">
        <f t="shared" si="26"/>
        <v>0.010517769142333006</v>
      </c>
      <c r="X91" s="76">
        <f t="shared" si="27"/>
        <v>0</v>
      </c>
      <c r="Y91" s="71">
        <v>0</v>
      </c>
      <c r="Z91" s="73">
        <v>0</v>
      </c>
      <c r="AA91" s="74">
        <f t="shared" si="33"/>
        <v>0</v>
      </c>
      <c r="AB91" s="75" t="e">
        <f t="shared" si="28"/>
        <v>#DIV/0!</v>
      </c>
      <c r="AC91" s="76">
        <f t="shared" si="29"/>
        <v>0</v>
      </c>
      <c r="AD91" s="71">
        <v>0</v>
      </c>
      <c r="AE91" s="76">
        <f t="shared" si="30"/>
        <v>0</v>
      </c>
      <c r="AF91" s="71">
        <v>0</v>
      </c>
      <c r="AG91" s="71">
        <v>3523232610</v>
      </c>
      <c r="AH91" s="73">
        <v>78405292</v>
      </c>
      <c r="AI91" s="74">
        <v>3601637902</v>
      </c>
      <c r="AJ91" s="75">
        <f t="shared" si="31"/>
        <v>0.02225379379648737</v>
      </c>
      <c r="AK91" s="71">
        <v>0</v>
      </c>
      <c r="AL91" s="71">
        <v>989100</v>
      </c>
      <c r="AM91" s="25">
        <v>0</v>
      </c>
      <c r="AN91" s="77"/>
    </row>
    <row r="92" spans="1:40" ht="12.75">
      <c r="A92" s="68" t="s">
        <v>189</v>
      </c>
      <c r="B92" s="69" t="s">
        <v>188</v>
      </c>
      <c r="C92" s="24">
        <v>3</v>
      </c>
      <c r="D92" s="24"/>
      <c r="E92" s="70">
        <f t="shared" si="17"/>
        <v>0.044777010887831786</v>
      </c>
      <c r="F92" s="71">
        <v>45512817</v>
      </c>
      <c r="G92" s="72">
        <f t="shared" si="18"/>
        <v>0.08267519431852662</v>
      </c>
      <c r="H92" s="71">
        <v>84033769</v>
      </c>
      <c r="I92" s="72">
        <f t="shared" si="19"/>
        <v>0.029385939379225547</v>
      </c>
      <c r="J92" s="71">
        <v>29868829</v>
      </c>
      <c r="K92" s="73">
        <v>87372</v>
      </c>
      <c r="L92" s="74">
        <f t="shared" si="20"/>
        <v>29956201</v>
      </c>
      <c r="M92" s="75">
        <f t="shared" si="21"/>
        <v>0.002925190003263938</v>
      </c>
      <c r="N92" s="76">
        <f t="shared" si="22"/>
        <v>0.07081800270655604</v>
      </c>
      <c r="O92" s="71">
        <v>71981732</v>
      </c>
      <c r="P92" s="73">
        <v>-1279321</v>
      </c>
      <c r="Q92" s="74">
        <f t="shared" si="23"/>
        <v>70702411</v>
      </c>
      <c r="R92" s="75">
        <f t="shared" si="24"/>
        <v>-0.0177728565908917</v>
      </c>
      <c r="S92" s="76">
        <f t="shared" si="25"/>
        <v>0.011517266491342118</v>
      </c>
      <c r="T92" s="71">
        <v>11706526</v>
      </c>
      <c r="U92" s="73">
        <v>0</v>
      </c>
      <c r="V92" s="74">
        <f t="shared" si="32"/>
        <v>11706526</v>
      </c>
      <c r="W92" s="75">
        <f t="shared" si="26"/>
        <v>0</v>
      </c>
      <c r="X92" s="76">
        <f t="shared" si="27"/>
        <v>0.7199291554456086</v>
      </c>
      <c r="Y92" s="71">
        <v>731759518</v>
      </c>
      <c r="Z92" s="73">
        <v>2359276</v>
      </c>
      <c r="AA92" s="74">
        <f t="shared" si="33"/>
        <v>734118794</v>
      </c>
      <c r="AB92" s="75">
        <f t="shared" si="28"/>
        <v>0.003224113854300423</v>
      </c>
      <c r="AC92" s="76">
        <f t="shared" si="29"/>
        <v>0.011974953469520298</v>
      </c>
      <c r="AD92" s="71">
        <v>12171734</v>
      </c>
      <c r="AE92" s="76">
        <f t="shared" si="30"/>
        <v>0.028922477301388923</v>
      </c>
      <c r="AF92" s="71">
        <v>29397751</v>
      </c>
      <c r="AG92" s="71">
        <v>1016432676</v>
      </c>
      <c r="AH92" s="73">
        <v>1167327</v>
      </c>
      <c r="AI92" s="74">
        <v>1017600003</v>
      </c>
      <c r="AJ92" s="75">
        <f t="shared" si="31"/>
        <v>0.00114845481413862</v>
      </c>
      <c r="AK92" s="71">
        <v>0</v>
      </c>
      <c r="AL92" s="71">
        <v>51095</v>
      </c>
      <c r="AM92" s="25">
        <v>0</v>
      </c>
      <c r="AN92" s="77"/>
    </row>
    <row r="93" spans="1:40" ht="12.75">
      <c r="A93" s="68" t="s">
        <v>191</v>
      </c>
      <c r="B93" s="69" t="s">
        <v>190</v>
      </c>
      <c r="C93" s="24">
        <v>3</v>
      </c>
      <c r="D93" s="24"/>
      <c r="E93" s="70">
        <f t="shared" si="17"/>
        <v>0.03568529713209037</v>
      </c>
      <c r="F93" s="71">
        <v>26313984</v>
      </c>
      <c r="G93" s="72">
        <f t="shared" si="18"/>
        <v>0.0031791097725878403</v>
      </c>
      <c r="H93" s="71">
        <v>2344244</v>
      </c>
      <c r="I93" s="72">
        <f t="shared" si="19"/>
        <v>0.0052792356737938586</v>
      </c>
      <c r="J93" s="71">
        <v>3892856</v>
      </c>
      <c r="K93" s="73">
        <v>11386</v>
      </c>
      <c r="L93" s="74">
        <f t="shared" si="20"/>
        <v>3904242</v>
      </c>
      <c r="M93" s="75">
        <f t="shared" si="21"/>
        <v>0.0029248448953673087</v>
      </c>
      <c r="N93" s="76">
        <f t="shared" si="22"/>
        <v>0.07193608736343221</v>
      </c>
      <c r="O93" s="71">
        <v>53044957</v>
      </c>
      <c r="P93" s="73">
        <v>-1295127</v>
      </c>
      <c r="Q93" s="74">
        <f t="shared" si="23"/>
        <v>51749830</v>
      </c>
      <c r="R93" s="75">
        <f t="shared" si="24"/>
        <v>-0.024415648032290797</v>
      </c>
      <c r="S93" s="76">
        <f t="shared" si="25"/>
        <v>0.027136928776436465</v>
      </c>
      <c r="T93" s="71">
        <v>20010502</v>
      </c>
      <c r="U93" s="73">
        <v>0</v>
      </c>
      <c r="V93" s="74">
        <f t="shared" si="32"/>
        <v>20010502</v>
      </c>
      <c r="W93" s="75">
        <f t="shared" si="26"/>
        <v>0</v>
      </c>
      <c r="X93" s="76">
        <f t="shared" si="27"/>
        <v>0.8329475906413641</v>
      </c>
      <c r="Y93" s="71">
        <v>614207288</v>
      </c>
      <c r="Z93" s="73">
        <v>5346225</v>
      </c>
      <c r="AA93" s="74">
        <f t="shared" si="33"/>
        <v>619553513</v>
      </c>
      <c r="AB93" s="75">
        <f t="shared" si="28"/>
        <v>0.00870426825674527</v>
      </c>
      <c r="AC93" s="76">
        <f t="shared" si="29"/>
        <v>0.023835750640295097</v>
      </c>
      <c r="AD93" s="71">
        <v>17576246</v>
      </c>
      <c r="AE93" s="76">
        <f t="shared" si="30"/>
        <v>0</v>
      </c>
      <c r="AF93" s="71">
        <v>0</v>
      </c>
      <c r="AG93" s="71">
        <v>737390077</v>
      </c>
      <c r="AH93" s="73">
        <v>4062484</v>
      </c>
      <c r="AI93" s="74">
        <v>741452561</v>
      </c>
      <c r="AJ93" s="75">
        <f t="shared" si="31"/>
        <v>0.005509274028378334</v>
      </c>
      <c r="AK93" s="71">
        <v>0</v>
      </c>
      <c r="AL93" s="71">
        <v>0</v>
      </c>
      <c r="AM93" s="25">
        <v>0</v>
      </c>
      <c r="AN93" s="77"/>
    </row>
    <row r="94" spans="1:40" ht="12.75">
      <c r="A94" s="68" t="s">
        <v>193</v>
      </c>
      <c r="B94" s="69" t="s">
        <v>192</v>
      </c>
      <c r="C94" s="24">
        <v>3</v>
      </c>
      <c r="D94" s="24"/>
      <c r="E94" s="70">
        <f t="shared" si="17"/>
        <v>0.06449593831605466</v>
      </c>
      <c r="F94" s="71">
        <v>76817194</v>
      </c>
      <c r="G94" s="72">
        <f t="shared" si="18"/>
        <v>0.00938762597454282</v>
      </c>
      <c r="H94" s="71">
        <v>11181031</v>
      </c>
      <c r="I94" s="72">
        <f t="shared" si="19"/>
        <v>0.006099898051218715</v>
      </c>
      <c r="J94" s="71">
        <v>7265218</v>
      </c>
      <c r="K94" s="73">
        <v>21252</v>
      </c>
      <c r="L94" s="74">
        <f t="shared" si="20"/>
        <v>7286470</v>
      </c>
      <c r="M94" s="75">
        <f t="shared" si="21"/>
        <v>0.0029251703114758568</v>
      </c>
      <c r="N94" s="76">
        <f t="shared" si="22"/>
        <v>0.10884507794348507</v>
      </c>
      <c r="O94" s="71">
        <v>129638760</v>
      </c>
      <c r="P94" s="73">
        <v>-3928447</v>
      </c>
      <c r="Q94" s="74">
        <f t="shared" si="23"/>
        <v>125710313</v>
      </c>
      <c r="R94" s="75">
        <f t="shared" si="24"/>
        <v>-0.030303028199282375</v>
      </c>
      <c r="S94" s="76">
        <f t="shared" si="25"/>
        <v>0.04459839757589853</v>
      </c>
      <c r="T94" s="71">
        <v>53118442</v>
      </c>
      <c r="U94" s="73">
        <v>0</v>
      </c>
      <c r="V94" s="74">
        <f t="shared" si="32"/>
        <v>53118442</v>
      </c>
      <c r="W94" s="75">
        <f t="shared" si="26"/>
        <v>0</v>
      </c>
      <c r="X94" s="76">
        <f t="shared" si="27"/>
        <v>0.7476351933825859</v>
      </c>
      <c r="Y94" s="71">
        <v>890462860</v>
      </c>
      <c r="Z94" s="73">
        <v>12541733</v>
      </c>
      <c r="AA94" s="74">
        <f t="shared" si="33"/>
        <v>903004593</v>
      </c>
      <c r="AB94" s="75">
        <f t="shared" si="28"/>
        <v>0.014084509936776027</v>
      </c>
      <c r="AC94" s="76">
        <f t="shared" si="29"/>
        <v>0.018937868756214372</v>
      </c>
      <c r="AD94" s="71">
        <v>22555745</v>
      </c>
      <c r="AE94" s="76">
        <f t="shared" si="30"/>
        <v>0</v>
      </c>
      <c r="AF94" s="71">
        <v>0</v>
      </c>
      <c r="AG94" s="71">
        <v>1191039250</v>
      </c>
      <c r="AH94" s="73">
        <v>8634538</v>
      </c>
      <c r="AI94" s="74">
        <v>1199673788</v>
      </c>
      <c r="AJ94" s="75">
        <f t="shared" si="31"/>
        <v>0.007249583084688435</v>
      </c>
      <c r="AK94" s="71">
        <v>0</v>
      </c>
      <c r="AL94" s="71">
        <v>1753220</v>
      </c>
      <c r="AM94" s="25">
        <v>0</v>
      </c>
      <c r="AN94" s="77"/>
    </row>
    <row r="95" spans="1:40" ht="12.75">
      <c r="A95" s="68" t="s">
        <v>195</v>
      </c>
      <c r="B95" s="69" t="s">
        <v>194</v>
      </c>
      <c r="C95" s="24">
        <v>3</v>
      </c>
      <c r="D95" s="24"/>
      <c r="E95" s="70">
        <f t="shared" si="17"/>
        <v>0.04152697294218135</v>
      </c>
      <c r="F95" s="71">
        <v>22952338</v>
      </c>
      <c r="G95" s="72">
        <f t="shared" si="18"/>
        <v>0.005066695548403006</v>
      </c>
      <c r="H95" s="71">
        <v>2800409</v>
      </c>
      <c r="I95" s="72">
        <f t="shared" si="19"/>
        <v>0.0003306006411125973</v>
      </c>
      <c r="J95" s="71">
        <v>182726</v>
      </c>
      <c r="K95" s="73">
        <v>534</v>
      </c>
      <c r="L95" s="74">
        <f t="shared" si="20"/>
        <v>183260</v>
      </c>
      <c r="M95" s="75">
        <f t="shared" si="21"/>
        <v>0.0029224084147849785</v>
      </c>
      <c r="N95" s="76">
        <f t="shared" si="22"/>
        <v>0.05376597961598436</v>
      </c>
      <c r="O95" s="71">
        <v>29716949</v>
      </c>
      <c r="P95" s="73">
        <v>-859985</v>
      </c>
      <c r="Q95" s="74">
        <f t="shared" si="23"/>
        <v>28856964</v>
      </c>
      <c r="R95" s="75">
        <f t="shared" si="24"/>
        <v>-0.028939209068871773</v>
      </c>
      <c r="S95" s="76">
        <f t="shared" si="25"/>
        <v>0.009463639205308473</v>
      </c>
      <c r="T95" s="71">
        <v>5230640</v>
      </c>
      <c r="U95" s="73">
        <v>0</v>
      </c>
      <c r="V95" s="74">
        <f t="shared" si="32"/>
        <v>5230640</v>
      </c>
      <c r="W95" s="75">
        <f t="shared" si="26"/>
        <v>0</v>
      </c>
      <c r="X95" s="76">
        <f t="shared" si="27"/>
        <v>0.8626258897193003</v>
      </c>
      <c r="Y95" s="71">
        <v>476781224</v>
      </c>
      <c r="Z95" s="73">
        <v>2207728</v>
      </c>
      <c r="AA95" s="74">
        <f t="shared" si="33"/>
        <v>478988952</v>
      </c>
      <c r="AB95" s="75">
        <f t="shared" si="28"/>
        <v>0.004630484358167594</v>
      </c>
      <c r="AC95" s="76">
        <f t="shared" si="29"/>
        <v>0.027220222327709893</v>
      </c>
      <c r="AD95" s="71">
        <v>15044866</v>
      </c>
      <c r="AE95" s="76">
        <f t="shared" si="30"/>
        <v>0</v>
      </c>
      <c r="AF95" s="71">
        <v>0</v>
      </c>
      <c r="AG95" s="71">
        <v>552709152</v>
      </c>
      <c r="AH95" s="73">
        <v>1348277</v>
      </c>
      <c r="AI95" s="74">
        <v>554057429</v>
      </c>
      <c r="AJ95" s="75">
        <f t="shared" si="31"/>
        <v>0.0024393969144914755</v>
      </c>
      <c r="AK95" s="71">
        <v>0</v>
      </c>
      <c r="AL95" s="71">
        <v>0</v>
      </c>
      <c r="AM95" s="25">
        <v>0</v>
      </c>
      <c r="AN95" s="77"/>
    </row>
    <row r="96" spans="1:40" ht="12.75">
      <c r="A96" s="68" t="s">
        <v>197</v>
      </c>
      <c r="B96" s="69" t="s">
        <v>196</v>
      </c>
      <c r="C96" s="24">
        <v>3</v>
      </c>
      <c r="D96" s="24"/>
      <c r="E96" s="70">
        <f t="shared" si="17"/>
        <v>0.030907421629298663</v>
      </c>
      <c r="F96" s="71">
        <v>14422471</v>
      </c>
      <c r="G96" s="72">
        <f t="shared" si="18"/>
        <v>0.005323264131936118</v>
      </c>
      <c r="H96" s="71">
        <v>2484019</v>
      </c>
      <c r="I96" s="72">
        <f t="shared" si="19"/>
        <v>0.0014311477578802636</v>
      </c>
      <c r="J96" s="71">
        <v>667823</v>
      </c>
      <c r="K96" s="73">
        <v>1954</v>
      </c>
      <c r="L96" s="74">
        <f t="shared" si="20"/>
        <v>669777</v>
      </c>
      <c r="M96" s="75">
        <f t="shared" si="21"/>
        <v>0.002925924983116784</v>
      </c>
      <c r="N96" s="76">
        <f t="shared" si="22"/>
        <v>0.11323056384784635</v>
      </c>
      <c r="O96" s="71">
        <v>52837294</v>
      </c>
      <c r="P96" s="73">
        <v>-1053651</v>
      </c>
      <c r="Q96" s="74">
        <f t="shared" si="23"/>
        <v>51783643</v>
      </c>
      <c r="R96" s="75">
        <f t="shared" si="24"/>
        <v>-0.01994142622065392</v>
      </c>
      <c r="S96" s="76">
        <f t="shared" si="25"/>
        <v>0.019527282888309534</v>
      </c>
      <c r="T96" s="71">
        <v>9112105</v>
      </c>
      <c r="U96" s="73">
        <v>0</v>
      </c>
      <c r="V96" s="74">
        <f t="shared" si="32"/>
        <v>9112105</v>
      </c>
      <c r="W96" s="75">
        <f t="shared" si="26"/>
        <v>0</v>
      </c>
      <c r="X96" s="76">
        <f t="shared" si="27"/>
        <v>0.8036090434682488</v>
      </c>
      <c r="Y96" s="71">
        <v>374991750</v>
      </c>
      <c r="Z96" s="73">
        <v>461595</v>
      </c>
      <c r="AA96" s="74">
        <f t="shared" si="33"/>
        <v>375453345</v>
      </c>
      <c r="AB96" s="75">
        <f t="shared" si="28"/>
        <v>0.0012309470808357784</v>
      </c>
      <c r="AC96" s="76">
        <f t="shared" si="29"/>
        <v>0.02443122745407816</v>
      </c>
      <c r="AD96" s="71">
        <v>11400455</v>
      </c>
      <c r="AE96" s="76">
        <f t="shared" si="30"/>
        <v>0.0015400488224021523</v>
      </c>
      <c r="AF96" s="71">
        <v>718640</v>
      </c>
      <c r="AG96" s="71">
        <v>466634557</v>
      </c>
      <c r="AH96" s="73">
        <v>-590102</v>
      </c>
      <c r="AI96" s="74">
        <v>466044455</v>
      </c>
      <c r="AJ96" s="75">
        <f t="shared" si="31"/>
        <v>-0.0012645912977250846</v>
      </c>
      <c r="AK96" s="71">
        <v>0</v>
      </c>
      <c r="AL96" s="71">
        <v>0</v>
      </c>
      <c r="AM96" s="25">
        <v>0</v>
      </c>
      <c r="AN96" s="77"/>
    </row>
    <row r="97" spans="1:40" ht="12.75">
      <c r="A97" s="68" t="s">
        <v>199</v>
      </c>
      <c r="B97" s="69" t="s">
        <v>198</v>
      </c>
      <c r="C97" s="24">
        <v>3</v>
      </c>
      <c r="D97" s="24"/>
      <c r="E97" s="70">
        <f t="shared" si="17"/>
        <v>0.033040297255514</v>
      </c>
      <c r="F97" s="71">
        <v>12115246</v>
      </c>
      <c r="G97" s="72">
        <f t="shared" si="18"/>
        <v>0.05432531907538506</v>
      </c>
      <c r="H97" s="71">
        <v>19920057</v>
      </c>
      <c r="I97" s="72">
        <f t="shared" si="19"/>
        <v>0.008216574639057695</v>
      </c>
      <c r="J97" s="71">
        <v>3012861</v>
      </c>
      <c r="K97" s="73">
        <v>8813</v>
      </c>
      <c r="L97" s="74">
        <f t="shared" si="20"/>
        <v>3021674</v>
      </c>
      <c r="M97" s="75">
        <f t="shared" si="21"/>
        <v>0.002925126648723589</v>
      </c>
      <c r="N97" s="76">
        <f t="shared" si="22"/>
        <v>0.09006257980678797</v>
      </c>
      <c r="O97" s="71">
        <v>33024228</v>
      </c>
      <c r="P97" s="73">
        <v>-836532</v>
      </c>
      <c r="Q97" s="74">
        <f t="shared" si="23"/>
        <v>32187696</v>
      </c>
      <c r="R97" s="75">
        <f t="shared" si="24"/>
        <v>-0.025330857090739563</v>
      </c>
      <c r="S97" s="76">
        <f t="shared" si="25"/>
        <v>0.020078258670804733</v>
      </c>
      <c r="T97" s="71">
        <v>7362314</v>
      </c>
      <c r="U97" s="73">
        <v>-19280</v>
      </c>
      <c r="V97" s="74">
        <f t="shared" si="32"/>
        <v>7343034</v>
      </c>
      <c r="W97" s="75">
        <f t="shared" si="26"/>
        <v>-0.0026187418792515504</v>
      </c>
      <c r="X97" s="76">
        <f t="shared" si="27"/>
        <v>0.7646254235515108</v>
      </c>
      <c r="Y97" s="71">
        <v>280373540</v>
      </c>
      <c r="Z97" s="73">
        <v>-153563</v>
      </c>
      <c r="AA97" s="74">
        <f t="shared" si="33"/>
        <v>280219977</v>
      </c>
      <c r="AB97" s="75">
        <f t="shared" si="28"/>
        <v>-0.0005477086033154198</v>
      </c>
      <c r="AC97" s="76">
        <f t="shared" si="29"/>
        <v>0.029651547000939797</v>
      </c>
      <c r="AD97" s="71">
        <v>10872656</v>
      </c>
      <c r="AE97" s="76">
        <f t="shared" si="30"/>
        <v>0</v>
      </c>
      <c r="AF97" s="71">
        <v>0</v>
      </c>
      <c r="AG97" s="71">
        <v>366680902</v>
      </c>
      <c r="AH97" s="73">
        <v>-1000562</v>
      </c>
      <c r="AI97" s="74">
        <v>365680340</v>
      </c>
      <c r="AJ97" s="75">
        <f t="shared" si="31"/>
        <v>-0.00272869951650768</v>
      </c>
      <c r="AK97" s="71">
        <v>0</v>
      </c>
      <c r="AL97" s="71">
        <v>0</v>
      </c>
      <c r="AM97" s="25">
        <v>0</v>
      </c>
      <c r="AN97" s="77"/>
    </row>
    <row r="98" spans="1:40" ht="12.75">
      <c r="A98" s="68" t="s">
        <v>201</v>
      </c>
      <c r="B98" s="69" t="s">
        <v>200</v>
      </c>
      <c r="C98" s="24">
        <v>3</v>
      </c>
      <c r="D98" s="24"/>
      <c r="E98" s="70">
        <f t="shared" si="17"/>
        <v>0.045589702762699996</v>
      </c>
      <c r="F98" s="71">
        <v>20653642</v>
      </c>
      <c r="G98" s="72">
        <f t="shared" si="18"/>
        <v>0.06565662070639933</v>
      </c>
      <c r="H98" s="71">
        <v>29744619</v>
      </c>
      <c r="I98" s="72">
        <f t="shared" si="19"/>
        <v>0.010314439577043836</v>
      </c>
      <c r="J98" s="71">
        <v>4672782</v>
      </c>
      <c r="K98" s="73">
        <v>13669</v>
      </c>
      <c r="L98" s="74">
        <f t="shared" si="20"/>
        <v>4686451</v>
      </c>
      <c r="M98" s="75">
        <f t="shared" si="21"/>
        <v>0.002925238112969961</v>
      </c>
      <c r="N98" s="76">
        <f t="shared" si="22"/>
        <v>0.13015369907406843</v>
      </c>
      <c r="O98" s="71">
        <v>58963927</v>
      </c>
      <c r="P98" s="73">
        <v>-1642573</v>
      </c>
      <c r="Q98" s="74">
        <f t="shared" si="23"/>
        <v>57321354</v>
      </c>
      <c r="R98" s="75">
        <f t="shared" si="24"/>
        <v>-0.02785725245199493</v>
      </c>
      <c r="S98" s="76">
        <f t="shared" si="25"/>
        <v>0.02186198566246761</v>
      </c>
      <c r="T98" s="71">
        <v>9904202</v>
      </c>
      <c r="U98" s="73">
        <v>15329</v>
      </c>
      <c r="V98" s="74">
        <f t="shared" si="32"/>
        <v>9919531</v>
      </c>
      <c r="W98" s="75">
        <f t="shared" si="26"/>
        <v>0.0015477269142935494</v>
      </c>
      <c r="X98" s="76">
        <f t="shared" si="27"/>
        <v>0.6936953394181521</v>
      </c>
      <c r="Y98" s="71">
        <v>314266914</v>
      </c>
      <c r="Z98" s="73">
        <v>-1456040</v>
      </c>
      <c r="AA98" s="74">
        <f t="shared" si="33"/>
        <v>312810874</v>
      </c>
      <c r="AB98" s="75">
        <f t="shared" si="28"/>
        <v>-0.004633131695180613</v>
      </c>
      <c r="AC98" s="76">
        <f t="shared" si="29"/>
        <v>0.03272821279916868</v>
      </c>
      <c r="AD98" s="71">
        <v>14826962</v>
      </c>
      <c r="AE98" s="76">
        <f t="shared" si="30"/>
        <v>0</v>
      </c>
      <c r="AF98" s="71">
        <v>0</v>
      </c>
      <c r="AG98" s="71">
        <v>453033048</v>
      </c>
      <c r="AH98" s="73">
        <v>-3069615</v>
      </c>
      <c r="AI98" s="74">
        <v>449963433</v>
      </c>
      <c r="AJ98" s="75">
        <f t="shared" si="31"/>
        <v>-0.006775697741150222</v>
      </c>
      <c r="AK98" s="71">
        <v>0</v>
      </c>
      <c r="AL98" s="71">
        <v>502800</v>
      </c>
      <c r="AM98" s="25">
        <v>0</v>
      </c>
      <c r="AN98" s="77"/>
    </row>
    <row r="99" spans="1:40" ht="12.75">
      <c r="A99" s="68" t="s">
        <v>203</v>
      </c>
      <c r="B99" s="69" t="s">
        <v>202</v>
      </c>
      <c r="C99" s="24">
        <v>3</v>
      </c>
      <c r="D99" s="24"/>
      <c r="E99" s="70">
        <f t="shared" si="17"/>
        <v>0.05407857450171127</v>
      </c>
      <c r="F99" s="71">
        <v>16236032</v>
      </c>
      <c r="G99" s="72">
        <f t="shared" si="18"/>
        <v>0.03505838194619326</v>
      </c>
      <c r="H99" s="71">
        <v>10525592</v>
      </c>
      <c r="I99" s="72">
        <f t="shared" si="19"/>
        <v>0.006879832977872437</v>
      </c>
      <c r="J99" s="71">
        <v>2065535</v>
      </c>
      <c r="K99" s="73">
        <v>6042</v>
      </c>
      <c r="L99" s="74">
        <f t="shared" si="20"/>
        <v>2071577</v>
      </c>
      <c r="M99" s="75">
        <f t="shared" si="21"/>
        <v>0.002925150142699107</v>
      </c>
      <c r="N99" s="76">
        <f t="shared" si="22"/>
        <v>0.1392791973740141</v>
      </c>
      <c r="O99" s="71">
        <v>41815849</v>
      </c>
      <c r="P99" s="73">
        <v>-1551387</v>
      </c>
      <c r="Q99" s="74">
        <f t="shared" si="23"/>
        <v>40264462</v>
      </c>
      <c r="R99" s="75">
        <f t="shared" si="24"/>
        <v>-0.03710045442339339</v>
      </c>
      <c r="S99" s="76">
        <f t="shared" si="25"/>
        <v>0.017678822723078084</v>
      </c>
      <c r="T99" s="71">
        <v>5307720</v>
      </c>
      <c r="U99" s="73">
        <v>0</v>
      </c>
      <c r="V99" s="74">
        <f t="shared" si="32"/>
        <v>5307720</v>
      </c>
      <c r="W99" s="75">
        <f t="shared" si="26"/>
        <v>0</v>
      </c>
      <c r="X99" s="76">
        <f t="shared" si="27"/>
        <v>0.7114509547049565</v>
      </c>
      <c r="Y99" s="71">
        <v>213599204</v>
      </c>
      <c r="Z99" s="73">
        <v>-2853870</v>
      </c>
      <c r="AA99" s="74">
        <f t="shared" si="33"/>
        <v>210745334</v>
      </c>
      <c r="AB99" s="75">
        <f t="shared" si="28"/>
        <v>-0.013360864397228746</v>
      </c>
      <c r="AC99" s="76">
        <f t="shared" si="29"/>
        <v>0.035550753806245984</v>
      </c>
      <c r="AD99" s="71">
        <v>10673417</v>
      </c>
      <c r="AE99" s="76">
        <f t="shared" si="30"/>
        <v>2.3481965928440177E-05</v>
      </c>
      <c r="AF99" s="71">
        <v>7050</v>
      </c>
      <c r="AG99" s="71">
        <v>300230399</v>
      </c>
      <c r="AH99" s="73">
        <v>-4399215</v>
      </c>
      <c r="AI99" s="74">
        <v>295831184</v>
      </c>
      <c r="AJ99" s="75">
        <f t="shared" si="31"/>
        <v>-0.014652796700976306</v>
      </c>
      <c r="AK99" s="71">
        <v>0</v>
      </c>
      <c r="AL99" s="71">
        <v>24672</v>
      </c>
      <c r="AM99" s="25">
        <v>0</v>
      </c>
      <c r="AN99" s="77"/>
    </row>
    <row r="100" spans="1:40" ht="12.75">
      <c r="A100" s="68" t="s">
        <v>205</v>
      </c>
      <c r="B100" s="69" t="s">
        <v>204</v>
      </c>
      <c r="C100" s="24">
        <v>3</v>
      </c>
      <c r="D100" s="24"/>
      <c r="E100" s="70">
        <f t="shared" si="17"/>
        <v>0.04654633233091165</v>
      </c>
      <c r="F100" s="71">
        <v>23485949</v>
      </c>
      <c r="G100" s="72">
        <f t="shared" si="18"/>
        <v>0.013253251640768715</v>
      </c>
      <c r="H100" s="71">
        <v>6687212</v>
      </c>
      <c r="I100" s="72">
        <f t="shared" si="19"/>
        <v>0.020034216365247163</v>
      </c>
      <c r="J100" s="71">
        <v>10108693</v>
      </c>
      <c r="K100" s="73">
        <v>29569</v>
      </c>
      <c r="L100" s="74">
        <f t="shared" si="20"/>
        <v>10138262</v>
      </c>
      <c r="M100" s="75">
        <f t="shared" si="21"/>
        <v>0.0029251061437912894</v>
      </c>
      <c r="N100" s="76">
        <f t="shared" si="22"/>
        <v>0.10869501288836375</v>
      </c>
      <c r="O100" s="71">
        <v>54844397</v>
      </c>
      <c r="P100" s="73">
        <v>124962</v>
      </c>
      <c r="Q100" s="74">
        <f t="shared" si="23"/>
        <v>54969359</v>
      </c>
      <c r="R100" s="75">
        <f t="shared" si="24"/>
        <v>0.002278482522107044</v>
      </c>
      <c r="S100" s="76">
        <f t="shared" si="25"/>
        <v>0.02497914170406243</v>
      </c>
      <c r="T100" s="71">
        <v>12603761</v>
      </c>
      <c r="U100" s="73">
        <v>0</v>
      </c>
      <c r="V100" s="74">
        <f t="shared" si="32"/>
        <v>12603761</v>
      </c>
      <c r="W100" s="75">
        <f t="shared" si="26"/>
        <v>0</v>
      </c>
      <c r="X100" s="76">
        <f t="shared" si="27"/>
        <v>0.7627978275107219</v>
      </c>
      <c r="Y100" s="71">
        <v>384885983</v>
      </c>
      <c r="Z100" s="73">
        <v>1966092</v>
      </c>
      <c r="AA100" s="74">
        <f t="shared" si="33"/>
        <v>386852075</v>
      </c>
      <c r="AB100" s="75">
        <f t="shared" si="28"/>
        <v>0.005108245264416398</v>
      </c>
      <c r="AC100" s="76">
        <f t="shared" si="29"/>
        <v>0.02369421755992442</v>
      </c>
      <c r="AD100" s="71">
        <v>11955425</v>
      </c>
      <c r="AE100" s="76">
        <f t="shared" si="30"/>
        <v>0</v>
      </c>
      <c r="AF100" s="71">
        <v>0</v>
      </c>
      <c r="AG100" s="71">
        <v>504571420</v>
      </c>
      <c r="AH100" s="73">
        <v>2120623</v>
      </c>
      <c r="AI100" s="74">
        <v>506692043</v>
      </c>
      <c r="AJ100" s="75">
        <f t="shared" si="31"/>
        <v>0.004202820286571126</v>
      </c>
      <c r="AK100" s="71">
        <v>0</v>
      </c>
      <c r="AL100" s="71">
        <v>8530</v>
      </c>
      <c r="AM100" s="25">
        <v>0</v>
      </c>
      <c r="AN100" s="77"/>
    </row>
    <row r="101" spans="1:40" ht="12.75">
      <c r="A101" s="68" t="s">
        <v>207</v>
      </c>
      <c r="B101" s="69" t="s">
        <v>206</v>
      </c>
      <c r="C101" s="24">
        <v>3</v>
      </c>
      <c r="D101" s="24"/>
      <c r="E101" s="70">
        <f t="shared" si="17"/>
        <v>0.056124016628655</v>
      </c>
      <c r="F101" s="71">
        <v>19762733</v>
      </c>
      <c r="G101" s="72">
        <f t="shared" si="18"/>
        <v>0.015088746579656028</v>
      </c>
      <c r="H101" s="71">
        <v>5313142</v>
      </c>
      <c r="I101" s="72">
        <f t="shared" si="19"/>
        <v>0.016571363033224908</v>
      </c>
      <c r="J101" s="71">
        <v>5835210</v>
      </c>
      <c r="K101" s="73">
        <v>17069</v>
      </c>
      <c r="L101" s="74">
        <f t="shared" si="20"/>
        <v>5852279</v>
      </c>
      <c r="M101" s="75">
        <f t="shared" si="21"/>
        <v>0.002925173215702605</v>
      </c>
      <c r="N101" s="76">
        <f t="shared" si="22"/>
        <v>0.18371089434673996</v>
      </c>
      <c r="O101" s="71">
        <v>64689407</v>
      </c>
      <c r="P101" s="73">
        <v>-324584</v>
      </c>
      <c r="Q101" s="74">
        <f t="shared" si="23"/>
        <v>64364823</v>
      </c>
      <c r="R101" s="75">
        <f t="shared" si="24"/>
        <v>-0.005017575752394824</v>
      </c>
      <c r="S101" s="76">
        <f t="shared" si="25"/>
        <v>0.024353068892069226</v>
      </c>
      <c r="T101" s="71">
        <v>8575352</v>
      </c>
      <c r="U101" s="73">
        <v>-32121</v>
      </c>
      <c r="V101" s="74">
        <f t="shared" si="32"/>
        <v>8543231</v>
      </c>
      <c r="W101" s="75">
        <f t="shared" si="26"/>
        <v>-0.0037457354520257593</v>
      </c>
      <c r="X101" s="76">
        <f t="shared" si="27"/>
        <v>0.6769593960327863</v>
      </c>
      <c r="Y101" s="71">
        <v>238375095</v>
      </c>
      <c r="Z101" s="73">
        <v>-2197172</v>
      </c>
      <c r="AA101" s="74">
        <f t="shared" si="33"/>
        <v>236177923</v>
      </c>
      <c r="AB101" s="75">
        <f t="shared" si="28"/>
        <v>-0.00921728840842203</v>
      </c>
      <c r="AC101" s="76">
        <f t="shared" si="29"/>
        <v>0.026885664214857736</v>
      </c>
      <c r="AD101" s="71">
        <v>9467145</v>
      </c>
      <c r="AE101" s="76">
        <f t="shared" si="30"/>
        <v>0.0003068502720107676</v>
      </c>
      <c r="AF101" s="71">
        <v>108050</v>
      </c>
      <c r="AG101" s="71">
        <v>352126134</v>
      </c>
      <c r="AH101" s="73">
        <v>-2536808</v>
      </c>
      <c r="AI101" s="74">
        <v>349589326</v>
      </c>
      <c r="AJ101" s="75">
        <f t="shared" si="31"/>
        <v>-0.007204259369172525</v>
      </c>
      <c r="AK101" s="71">
        <v>129045</v>
      </c>
      <c r="AL101" s="71">
        <v>562715</v>
      </c>
      <c r="AM101" s="25">
        <v>0</v>
      </c>
      <c r="AN101" s="77"/>
    </row>
    <row r="102" spans="1:40" ht="12.75">
      <c r="A102" s="68" t="s">
        <v>209</v>
      </c>
      <c r="B102" s="69" t="s">
        <v>208</v>
      </c>
      <c r="C102" s="24">
        <v>3</v>
      </c>
      <c r="D102" s="24"/>
      <c r="E102" s="70">
        <f t="shared" si="17"/>
        <v>0.03619143015091974</v>
      </c>
      <c r="F102" s="71">
        <v>30251249</v>
      </c>
      <c r="G102" s="72">
        <f t="shared" si="18"/>
        <v>0.008787812510175802</v>
      </c>
      <c r="H102" s="71">
        <v>7345449</v>
      </c>
      <c r="I102" s="72">
        <f t="shared" si="19"/>
        <v>0.013790103889426086</v>
      </c>
      <c r="J102" s="71">
        <v>11526703</v>
      </c>
      <c r="K102" s="73">
        <v>33717</v>
      </c>
      <c r="L102" s="74">
        <f t="shared" si="20"/>
        <v>11560420</v>
      </c>
      <c r="M102" s="75">
        <f t="shared" si="21"/>
        <v>0.0029251209127189276</v>
      </c>
      <c r="N102" s="76">
        <f t="shared" si="22"/>
        <v>0.08949610954121495</v>
      </c>
      <c r="O102" s="71">
        <v>74806911</v>
      </c>
      <c r="P102" s="73">
        <v>1210</v>
      </c>
      <c r="Q102" s="74">
        <f t="shared" si="23"/>
        <v>74808121</v>
      </c>
      <c r="R102" s="75">
        <f t="shared" si="24"/>
        <v>1.6174976132886975E-05</v>
      </c>
      <c r="S102" s="76">
        <f t="shared" si="25"/>
        <v>0.01666082957894552</v>
      </c>
      <c r="T102" s="71">
        <v>13926250</v>
      </c>
      <c r="U102" s="73">
        <v>0</v>
      </c>
      <c r="V102" s="74">
        <f t="shared" si="32"/>
        <v>13926250</v>
      </c>
      <c r="W102" s="75">
        <f t="shared" si="26"/>
        <v>0</v>
      </c>
      <c r="X102" s="76">
        <f t="shared" si="27"/>
        <v>0.8086134648320954</v>
      </c>
      <c r="Y102" s="71">
        <v>675893911</v>
      </c>
      <c r="Z102" s="73">
        <v>13955940</v>
      </c>
      <c r="AA102" s="74">
        <f t="shared" si="33"/>
        <v>689849851</v>
      </c>
      <c r="AB102" s="75">
        <f t="shared" si="28"/>
        <v>0.020648122098558156</v>
      </c>
      <c r="AC102" s="76">
        <f t="shared" si="29"/>
        <v>0.026460249497222494</v>
      </c>
      <c r="AD102" s="71">
        <v>22117269</v>
      </c>
      <c r="AE102" s="76">
        <f t="shared" si="30"/>
        <v>0</v>
      </c>
      <c r="AF102" s="71">
        <v>0</v>
      </c>
      <c r="AG102" s="71">
        <v>835867742</v>
      </c>
      <c r="AH102" s="73">
        <v>13990867</v>
      </c>
      <c r="AI102" s="74">
        <v>849858609</v>
      </c>
      <c r="AJ102" s="75">
        <f t="shared" si="31"/>
        <v>0.016738134871102612</v>
      </c>
      <c r="AK102" s="71">
        <v>0</v>
      </c>
      <c r="AL102" s="71">
        <v>0</v>
      </c>
      <c r="AM102" s="25">
        <v>0</v>
      </c>
      <c r="AN102" s="77"/>
    </row>
    <row r="103" spans="1:40" ht="12.75">
      <c r="A103" s="68" t="s">
        <v>211</v>
      </c>
      <c r="B103" s="69" t="s">
        <v>210</v>
      </c>
      <c r="C103" s="24">
        <v>3</v>
      </c>
      <c r="D103" s="24"/>
      <c r="E103" s="70">
        <f t="shared" si="17"/>
        <v>0.026831055349829058</v>
      </c>
      <c r="F103" s="71">
        <v>10708093</v>
      </c>
      <c r="G103" s="72">
        <f t="shared" si="18"/>
        <v>0.007947987152987331</v>
      </c>
      <c r="H103" s="71">
        <v>3171988</v>
      </c>
      <c r="I103" s="72">
        <f t="shared" si="19"/>
        <v>0.0028182035362778264</v>
      </c>
      <c r="J103" s="71">
        <v>1124726</v>
      </c>
      <c r="K103" s="73">
        <v>3290</v>
      </c>
      <c r="L103" s="74">
        <f t="shared" si="20"/>
        <v>1128016</v>
      </c>
      <c r="M103" s="75">
        <f t="shared" si="21"/>
        <v>0.0029251568826540865</v>
      </c>
      <c r="N103" s="76">
        <f t="shared" si="22"/>
        <v>0.164037478689786</v>
      </c>
      <c r="O103" s="71">
        <v>65466250</v>
      </c>
      <c r="P103" s="73">
        <v>1322547</v>
      </c>
      <c r="Q103" s="74">
        <f t="shared" si="23"/>
        <v>66788797</v>
      </c>
      <c r="R103" s="75">
        <f t="shared" si="24"/>
        <v>0.020201966662211444</v>
      </c>
      <c r="S103" s="76">
        <f t="shared" si="25"/>
        <v>0.021289648631914838</v>
      </c>
      <c r="T103" s="71">
        <v>8496555</v>
      </c>
      <c r="U103" s="73">
        <v>-292901</v>
      </c>
      <c r="V103" s="74">
        <f t="shared" si="32"/>
        <v>8203654</v>
      </c>
      <c r="W103" s="75">
        <f t="shared" si="26"/>
        <v>-0.034472912845264936</v>
      </c>
      <c r="X103" s="76">
        <f t="shared" si="27"/>
        <v>0.7575298060605872</v>
      </c>
      <c r="Y103" s="71">
        <v>302325030</v>
      </c>
      <c r="Z103" s="73">
        <v>8617011</v>
      </c>
      <c r="AA103" s="74">
        <f t="shared" si="33"/>
        <v>310942041</v>
      </c>
      <c r="AB103" s="75">
        <f t="shared" si="28"/>
        <v>0.028502472984125726</v>
      </c>
      <c r="AC103" s="76">
        <f t="shared" si="29"/>
        <v>0.01954582057861781</v>
      </c>
      <c r="AD103" s="71">
        <v>7800605</v>
      </c>
      <c r="AE103" s="76">
        <f t="shared" si="30"/>
        <v>0</v>
      </c>
      <c r="AF103" s="71">
        <v>0</v>
      </c>
      <c r="AG103" s="71">
        <v>399093247</v>
      </c>
      <c r="AH103" s="73">
        <v>9649947</v>
      </c>
      <c r="AI103" s="74">
        <v>408743194</v>
      </c>
      <c r="AJ103" s="75">
        <f t="shared" si="31"/>
        <v>0.024179679993432714</v>
      </c>
      <c r="AK103" s="71">
        <v>3306530</v>
      </c>
      <c r="AL103" s="71">
        <v>1174035</v>
      </c>
      <c r="AM103" s="25">
        <v>0</v>
      </c>
      <c r="AN103" s="77"/>
    </row>
    <row r="104" spans="1:40" ht="12.75">
      <c r="A104" s="68" t="s">
        <v>213</v>
      </c>
      <c r="B104" s="69" t="s">
        <v>212</v>
      </c>
      <c r="C104" s="24">
        <v>3</v>
      </c>
      <c r="D104" s="24"/>
      <c r="E104" s="70">
        <f t="shared" si="17"/>
        <v>0.07559484391292771</v>
      </c>
      <c r="F104" s="71">
        <v>92347389</v>
      </c>
      <c r="G104" s="72">
        <f t="shared" si="18"/>
        <v>0.022922083621498904</v>
      </c>
      <c r="H104" s="71">
        <v>28001838</v>
      </c>
      <c r="I104" s="72">
        <f t="shared" si="19"/>
        <v>0.008511871369291256</v>
      </c>
      <c r="J104" s="71">
        <v>10398184</v>
      </c>
      <c r="K104" s="73">
        <v>30417</v>
      </c>
      <c r="L104" s="74">
        <f t="shared" si="20"/>
        <v>10428601</v>
      </c>
      <c r="M104" s="75">
        <f t="shared" si="21"/>
        <v>0.0029252223272833023</v>
      </c>
      <c r="N104" s="76">
        <f t="shared" si="22"/>
        <v>0.4390865367984584</v>
      </c>
      <c r="O104" s="71">
        <v>536392340</v>
      </c>
      <c r="P104" s="73">
        <v>11412605</v>
      </c>
      <c r="Q104" s="74">
        <f t="shared" si="23"/>
        <v>547804945</v>
      </c>
      <c r="R104" s="75">
        <f t="shared" si="24"/>
        <v>0.02127659951296098</v>
      </c>
      <c r="S104" s="76">
        <f t="shared" si="25"/>
        <v>0.141553481013582</v>
      </c>
      <c r="T104" s="71">
        <v>172923095</v>
      </c>
      <c r="U104" s="73">
        <v>-6898556</v>
      </c>
      <c r="V104" s="74">
        <f t="shared" si="32"/>
        <v>166024539</v>
      </c>
      <c r="W104" s="75">
        <f t="shared" si="26"/>
        <v>-0.03989378052711814</v>
      </c>
      <c r="X104" s="76">
        <f t="shared" si="27"/>
        <v>0.3008849408002291</v>
      </c>
      <c r="Y104" s="71">
        <v>367563940</v>
      </c>
      <c r="Z104" s="73">
        <v>10501827</v>
      </c>
      <c r="AA104" s="74">
        <f t="shared" si="33"/>
        <v>378065767</v>
      </c>
      <c r="AB104" s="75">
        <f t="shared" si="28"/>
        <v>0.02857142896008787</v>
      </c>
      <c r="AC104" s="76">
        <f t="shared" si="29"/>
        <v>0.011446242484012647</v>
      </c>
      <c r="AD104" s="71">
        <v>13982840</v>
      </c>
      <c r="AE104" s="76">
        <f t="shared" si="30"/>
        <v>0</v>
      </c>
      <c r="AF104" s="71">
        <v>0</v>
      </c>
      <c r="AG104" s="71">
        <v>1221609626</v>
      </c>
      <c r="AH104" s="73">
        <v>15046293</v>
      </c>
      <c r="AI104" s="74">
        <v>1236655919</v>
      </c>
      <c r="AJ104" s="75">
        <f t="shared" si="31"/>
        <v>0.012316776717998782</v>
      </c>
      <c r="AK104" s="71">
        <v>0</v>
      </c>
      <c r="AL104" s="71">
        <v>459190</v>
      </c>
      <c r="AM104" s="25">
        <v>0</v>
      </c>
      <c r="AN104" s="77"/>
    </row>
    <row r="105" spans="1:40" ht="12.75">
      <c r="A105" s="68" t="s">
        <v>215</v>
      </c>
      <c r="B105" s="69" t="s">
        <v>214</v>
      </c>
      <c r="C105" s="24">
        <v>3</v>
      </c>
      <c r="D105" s="24"/>
      <c r="E105" s="70">
        <f t="shared" si="17"/>
        <v>0.08429570768521406</v>
      </c>
      <c r="F105" s="71">
        <v>45381406</v>
      </c>
      <c r="G105" s="72">
        <f t="shared" si="18"/>
        <v>0.011853777000329687</v>
      </c>
      <c r="H105" s="71">
        <v>6381595</v>
      </c>
      <c r="I105" s="72">
        <f t="shared" si="19"/>
        <v>0.014991231790541204</v>
      </c>
      <c r="J105" s="71">
        <v>8070674</v>
      </c>
      <c r="K105" s="73">
        <v>23609</v>
      </c>
      <c r="L105" s="74">
        <f t="shared" si="20"/>
        <v>8094283</v>
      </c>
      <c r="M105" s="75">
        <f t="shared" si="21"/>
        <v>0.0029252823246236933</v>
      </c>
      <c r="N105" s="76">
        <f t="shared" si="22"/>
        <v>0.20299052141038137</v>
      </c>
      <c r="O105" s="71">
        <v>109281902</v>
      </c>
      <c r="P105" s="73">
        <v>2269560</v>
      </c>
      <c r="Q105" s="74">
        <f t="shared" si="23"/>
        <v>111551462</v>
      </c>
      <c r="R105" s="75">
        <f t="shared" si="24"/>
        <v>0.02076794014804025</v>
      </c>
      <c r="S105" s="76">
        <f t="shared" si="25"/>
        <v>0.0226694746781069</v>
      </c>
      <c r="T105" s="71">
        <v>12204330</v>
      </c>
      <c r="U105" s="73">
        <v>-481241</v>
      </c>
      <c r="V105" s="74">
        <f t="shared" si="32"/>
        <v>11723089</v>
      </c>
      <c r="W105" s="75">
        <f t="shared" si="26"/>
        <v>-0.039431988482776195</v>
      </c>
      <c r="X105" s="76">
        <f t="shared" si="27"/>
        <v>0.6419880220216364</v>
      </c>
      <c r="Y105" s="71">
        <v>345620434</v>
      </c>
      <c r="Z105" s="73">
        <v>9732727</v>
      </c>
      <c r="AA105" s="74">
        <f t="shared" si="33"/>
        <v>355353161</v>
      </c>
      <c r="AB105" s="75">
        <f t="shared" si="28"/>
        <v>0.028160160808084627</v>
      </c>
      <c r="AC105" s="76">
        <f t="shared" si="29"/>
        <v>0.021211265413790405</v>
      </c>
      <c r="AD105" s="71">
        <v>11419289</v>
      </c>
      <c r="AE105" s="76">
        <f t="shared" si="30"/>
        <v>0</v>
      </c>
      <c r="AF105" s="71">
        <v>0</v>
      </c>
      <c r="AG105" s="71">
        <v>538359630</v>
      </c>
      <c r="AH105" s="73">
        <v>11544655</v>
      </c>
      <c r="AI105" s="74">
        <v>549904285</v>
      </c>
      <c r="AJ105" s="75">
        <f t="shared" si="31"/>
        <v>0.02144413205722725</v>
      </c>
      <c r="AK105" s="71">
        <v>17240</v>
      </c>
      <c r="AL105" s="71">
        <v>173315</v>
      </c>
      <c r="AM105" s="25">
        <v>0</v>
      </c>
      <c r="AN105" s="77"/>
    </row>
    <row r="106" spans="1:40" ht="12.75">
      <c r="A106" s="68" t="s">
        <v>217</v>
      </c>
      <c r="B106" s="69" t="s">
        <v>216</v>
      </c>
      <c r="C106" s="24">
        <v>3</v>
      </c>
      <c r="D106" s="24"/>
      <c r="E106" s="70">
        <f t="shared" si="17"/>
        <v>0.028158717805663966</v>
      </c>
      <c r="F106" s="71">
        <v>18136870</v>
      </c>
      <c r="G106" s="72">
        <f t="shared" si="18"/>
        <v>0.16902727877369103</v>
      </c>
      <c r="H106" s="71">
        <v>108869509</v>
      </c>
      <c r="I106" s="72">
        <f t="shared" si="19"/>
        <v>0.03637455653175438</v>
      </c>
      <c r="J106" s="71">
        <v>23428645</v>
      </c>
      <c r="K106" s="73">
        <v>68534</v>
      </c>
      <c r="L106" s="74">
        <f t="shared" si="20"/>
        <v>23497179</v>
      </c>
      <c r="M106" s="75">
        <f t="shared" si="21"/>
        <v>0.002925222521404887</v>
      </c>
      <c r="N106" s="76">
        <f t="shared" si="22"/>
        <v>0.09789869391379023</v>
      </c>
      <c r="O106" s="71">
        <v>63055992</v>
      </c>
      <c r="P106" s="73">
        <v>-267924</v>
      </c>
      <c r="Q106" s="74">
        <f t="shared" si="23"/>
        <v>62788068</v>
      </c>
      <c r="R106" s="75">
        <f t="shared" si="24"/>
        <v>-0.004248985568254956</v>
      </c>
      <c r="S106" s="76">
        <f t="shared" si="25"/>
        <v>0.013699861684697098</v>
      </c>
      <c r="T106" s="71">
        <v>8824003</v>
      </c>
      <c r="U106" s="73">
        <v>-157582</v>
      </c>
      <c r="V106" s="74">
        <f t="shared" si="32"/>
        <v>8666421</v>
      </c>
      <c r="W106" s="75">
        <f t="shared" si="26"/>
        <v>-0.017858334816975924</v>
      </c>
      <c r="X106" s="76">
        <f t="shared" si="27"/>
        <v>0.6349601149172078</v>
      </c>
      <c r="Y106" s="71">
        <v>408974199</v>
      </c>
      <c r="Z106" s="73">
        <v>5143180</v>
      </c>
      <c r="AA106" s="74">
        <f t="shared" si="33"/>
        <v>414117379</v>
      </c>
      <c r="AB106" s="75">
        <f t="shared" si="28"/>
        <v>0.012575805546109767</v>
      </c>
      <c r="AC106" s="76">
        <f t="shared" si="29"/>
        <v>0.019880468964798947</v>
      </c>
      <c r="AD106" s="71">
        <v>12804897</v>
      </c>
      <c r="AE106" s="76">
        <f t="shared" si="30"/>
        <v>3.0740839657126425E-07</v>
      </c>
      <c r="AF106" s="71">
        <v>198</v>
      </c>
      <c r="AG106" s="71">
        <v>644094313</v>
      </c>
      <c r="AH106" s="73">
        <v>4786208</v>
      </c>
      <c r="AI106" s="74">
        <v>648880521</v>
      </c>
      <c r="AJ106" s="75">
        <f t="shared" si="31"/>
        <v>0.007430911752204836</v>
      </c>
      <c r="AK106" s="71">
        <v>0</v>
      </c>
      <c r="AL106" s="71">
        <v>0</v>
      </c>
      <c r="AM106" s="25">
        <v>0</v>
      </c>
      <c r="AN106" s="77"/>
    </row>
    <row r="107" spans="1:40" ht="12.75">
      <c r="A107" s="68" t="s">
        <v>219</v>
      </c>
      <c r="B107" s="69" t="s">
        <v>218</v>
      </c>
      <c r="C107" s="24">
        <v>3</v>
      </c>
      <c r="D107" s="24"/>
      <c r="E107" s="70">
        <f t="shared" si="17"/>
        <v>0.028144891068467445</v>
      </c>
      <c r="F107" s="71">
        <v>22645184</v>
      </c>
      <c r="G107" s="72">
        <f t="shared" si="18"/>
        <v>0.03089028387951828</v>
      </c>
      <c r="H107" s="71">
        <v>24854108</v>
      </c>
      <c r="I107" s="72">
        <f t="shared" si="19"/>
        <v>0.12794357575983017</v>
      </c>
      <c r="J107" s="71">
        <v>102942513</v>
      </c>
      <c r="K107" s="73">
        <v>301128</v>
      </c>
      <c r="L107" s="74">
        <f t="shared" si="20"/>
        <v>103243641</v>
      </c>
      <c r="M107" s="75">
        <f t="shared" si="21"/>
        <v>0.00292520544937542</v>
      </c>
      <c r="N107" s="76">
        <f t="shared" si="22"/>
        <v>0.08807984882206149</v>
      </c>
      <c r="O107" s="71">
        <v>70868435</v>
      </c>
      <c r="P107" s="73">
        <v>-1913796</v>
      </c>
      <c r="Q107" s="74">
        <f t="shared" si="23"/>
        <v>68954639</v>
      </c>
      <c r="R107" s="75">
        <f t="shared" si="24"/>
        <v>-0.0270049141059768</v>
      </c>
      <c r="S107" s="76">
        <f t="shared" si="25"/>
        <v>0.013348024668952557</v>
      </c>
      <c r="T107" s="71">
        <v>10739728</v>
      </c>
      <c r="U107" s="73">
        <v>0</v>
      </c>
      <c r="V107" s="74">
        <f t="shared" si="32"/>
        <v>10739728</v>
      </c>
      <c r="W107" s="75">
        <f t="shared" si="26"/>
        <v>0</v>
      </c>
      <c r="X107" s="76">
        <f t="shared" si="27"/>
        <v>0.6936230032777352</v>
      </c>
      <c r="Y107" s="71">
        <v>558084254</v>
      </c>
      <c r="Z107" s="73">
        <v>21878812</v>
      </c>
      <c r="AA107" s="74">
        <f t="shared" si="33"/>
        <v>579963066</v>
      </c>
      <c r="AB107" s="75">
        <f t="shared" si="28"/>
        <v>0.03920342106623922</v>
      </c>
      <c r="AC107" s="76">
        <f t="shared" si="29"/>
        <v>0.017890334547367753</v>
      </c>
      <c r="AD107" s="71">
        <v>14394439</v>
      </c>
      <c r="AE107" s="76">
        <f t="shared" si="30"/>
        <v>8.0037976067104E-05</v>
      </c>
      <c r="AF107" s="71">
        <v>64398</v>
      </c>
      <c r="AG107" s="71">
        <v>804593059</v>
      </c>
      <c r="AH107" s="73">
        <v>20266144</v>
      </c>
      <c r="AI107" s="74">
        <v>824859203</v>
      </c>
      <c r="AJ107" s="75">
        <f t="shared" si="31"/>
        <v>0.02518806715184452</v>
      </c>
      <c r="AK107" s="71">
        <v>0</v>
      </c>
      <c r="AL107" s="71">
        <v>0</v>
      </c>
      <c r="AM107" s="25">
        <v>0</v>
      </c>
      <c r="AN107" s="77"/>
    </row>
    <row r="108" spans="1:40" ht="12.75">
      <c r="A108" s="68" t="s">
        <v>221</v>
      </c>
      <c r="B108" s="69" t="s">
        <v>220</v>
      </c>
      <c r="C108" s="24">
        <v>3</v>
      </c>
      <c r="D108" s="24"/>
      <c r="E108" s="70">
        <f t="shared" si="17"/>
        <v>0.029946772110835483</v>
      </c>
      <c r="F108" s="71">
        <v>14023578</v>
      </c>
      <c r="G108" s="72">
        <f t="shared" si="18"/>
        <v>0.004244980184629968</v>
      </c>
      <c r="H108" s="71">
        <v>1987854</v>
      </c>
      <c r="I108" s="72">
        <f t="shared" si="19"/>
        <v>0.0005544825373694921</v>
      </c>
      <c r="J108" s="71">
        <v>259655</v>
      </c>
      <c r="K108" s="73">
        <v>759</v>
      </c>
      <c r="L108" s="74">
        <f t="shared" si="20"/>
        <v>260414</v>
      </c>
      <c r="M108" s="75">
        <f t="shared" si="21"/>
        <v>0.0029231095106968864</v>
      </c>
      <c r="N108" s="76">
        <f t="shared" si="22"/>
        <v>0.17051429777389232</v>
      </c>
      <c r="O108" s="71">
        <v>79849025</v>
      </c>
      <c r="P108" s="73">
        <v>3378053</v>
      </c>
      <c r="Q108" s="74">
        <f t="shared" si="23"/>
        <v>83227078</v>
      </c>
      <c r="R108" s="75">
        <f t="shared" si="24"/>
        <v>0.04230550091250331</v>
      </c>
      <c r="S108" s="76">
        <f t="shared" si="25"/>
        <v>0.026181945551448458</v>
      </c>
      <c r="T108" s="71">
        <v>12260572</v>
      </c>
      <c r="U108" s="73">
        <v>0</v>
      </c>
      <c r="V108" s="74">
        <f t="shared" si="32"/>
        <v>12260572</v>
      </c>
      <c r="W108" s="75">
        <f t="shared" si="26"/>
        <v>0</v>
      </c>
      <c r="X108" s="76">
        <f t="shared" si="27"/>
        <v>0.7478053666375719</v>
      </c>
      <c r="Y108" s="71">
        <v>350184883</v>
      </c>
      <c r="Z108" s="73">
        <v>13953547</v>
      </c>
      <c r="AA108" s="74">
        <f t="shared" si="33"/>
        <v>364138430</v>
      </c>
      <c r="AB108" s="75">
        <f t="shared" si="28"/>
        <v>0.039846228884757424</v>
      </c>
      <c r="AC108" s="76">
        <f t="shared" si="29"/>
        <v>0.020752155204252377</v>
      </c>
      <c r="AD108" s="71">
        <v>9717891</v>
      </c>
      <c r="AE108" s="76">
        <f t="shared" si="30"/>
        <v>0</v>
      </c>
      <c r="AF108" s="71">
        <v>0</v>
      </c>
      <c r="AG108" s="71">
        <v>468283458</v>
      </c>
      <c r="AH108" s="73">
        <v>17332359</v>
      </c>
      <c r="AI108" s="74">
        <v>485615817</v>
      </c>
      <c r="AJ108" s="75">
        <f t="shared" si="31"/>
        <v>0.0370125373935374</v>
      </c>
      <c r="AK108" s="71">
        <v>0</v>
      </c>
      <c r="AL108" s="71">
        <v>40465</v>
      </c>
      <c r="AM108" s="25">
        <v>0</v>
      </c>
      <c r="AN108" s="77"/>
    </row>
    <row r="109" spans="1:40" ht="12.75">
      <c r="A109" s="68" t="s">
        <v>223</v>
      </c>
      <c r="B109" s="69" t="s">
        <v>222</v>
      </c>
      <c r="C109" s="24">
        <v>3</v>
      </c>
      <c r="D109" s="24"/>
      <c r="E109" s="70">
        <f t="shared" si="17"/>
        <v>0.02004726028716525</v>
      </c>
      <c r="F109" s="71">
        <v>9975093</v>
      </c>
      <c r="G109" s="72">
        <f t="shared" si="18"/>
        <v>0.02501404681851599</v>
      </c>
      <c r="H109" s="71">
        <v>12446461</v>
      </c>
      <c r="I109" s="72">
        <f t="shared" si="19"/>
        <v>0.004239004412373915</v>
      </c>
      <c r="J109" s="71">
        <v>2109239</v>
      </c>
      <c r="K109" s="73">
        <v>6171</v>
      </c>
      <c r="L109" s="74">
        <f t="shared" si="20"/>
        <v>2115410</v>
      </c>
      <c r="M109" s="75">
        <f t="shared" si="21"/>
        <v>0.002925699742893053</v>
      </c>
      <c r="N109" s="76">
        <f t="shared" si="22"/>
        <v>0.4924200478097478</v>
      </c>
      <c r="O109" s="71">
        <v>245017808</v>
      </c>
      <c r="P109" s="73">
        <v>435795</v>
      </c>
      <c r="Q109" s="74">
        <f t="shared" si="23"/>
        <v>245453603</v>
      </c>
      <c r="R109" s="75">
        <f t="shared" si="24"/>
        <v>0.0017786258213525444</v>
      </c>
      <c r="S109" s="76">
        <f t="shared" si="25"/>
        <v>0.02123643861207095</v>
      </c>
      <c r="T109" s="71">
        <v>10566803</v>
      </c>
      <c r="U109" s="73">
        <v>27696</v>
      </c>
      <c r="V109" s="74">
        <f t="shared" si="32"/>
        <v>10594499</v>
      </c>
      <c r="W109" s="75">
        <f t="shared" si="26"/>
        <v>0.0026210387380175442</v>
      </c>
      <c r="X109" s="76">
        <f t="shared" si="27"/>
        <v>0.4309476155723528</v>
      </c>
      <c r="Y109" s="71">
        <v>214430425</v>
      </c>
      <c r="Z109" s="73">
        <v>2670906</v>
      </c>
      <c r="AA109" s="74">
        <f t="shared" si="33"/>
        <v>217101331</v>
      </c>
      <c r="AB109" s="75">
        <f t="shared" si="28"/>
        <v>0.012455816379601916</v>
      </c>
      <c r="AC109" s="76">
        <f t="shared" si="29"/>
        <v>0.006078547982697272</v>
      </c>
      <c r="AD109" s="71">
        <v>3024557</v>
      </c>
      <c r="AE109" s="76">
        <f t="shared" si="30"/>
        <v>1.7038505076051622E-05</v>
      </c>
      <c r="AF109" s="71">
        <v>8478</v>
      </c>
      <c r="AG109" s="71">
        <v>497578864</v>
      </c>
      <c r="AH109" s="73">
        <v>3140568</v>
      </c>
      <c r="AI109" s="74">
        <v>500719432</v>
      </c>
      <c r="AJ109" s="75">
        <f t="shared" si="31"/>
        <v>0.0063116989631617475</v>
      </c>
      <c r="AK109" s="71">
        <v>15050</v>
      </c>
      <c r="AL109" s="71">
        <v>0</v>
      </c>
      <c r="AM109" s="25">
        <v>0</v>
      </c>
      <c r="AN109" s="77"/>
    </row>
    <row r="110" spans="1:40" ht="12.75">
      <c r="A110" s="68" t="s">
        <v>225</v>
      </c>
      <c r="B110" s="69" t="s">
        <v>224</v>
      </c>
      <c r="C110" s="24">
        <v>3</v>
      </c>
      <c r="D110" s="24"/>
      <c r="E110" s="70">
        <f t="shared" si="17"/>
        <v>0.025645654568593627</v>
      </c>
      <c r="F110" s="71">
        <v>14650262</v>
      </c>
      <c r="G110" s="72">
        <f t="shared" si="18"/>
        <v>0.03927028896919249</v>
      </c>
      <c r="H110" s="71">
        <v>22433431</v>
      </c>
      <c r="I110" s="72">
        <f t="shared" si="19"/>
        <v>0.1497796044859592</v>
      </c>
      <c r="J110" s="71">
        <v>85562661</v>
      </c>
      <c r="K110" s="73">
        <v>250288</v>
      </c>
      <c r="L110" s="74">
        <f t="shared" si="20"/>
        <v>85812949</v>
      </c>
      <c r="M110" s="75">
        <f t="shared" si="21"/>
        <v>0.002925201215983687</v>
      </c>
      <c r="N110" s="76">
        <f t="shared" si="22"/>
        <v>0.048668850657065804</v>
      </c>
      <c r="O110" s="71">
        <v>27802426</v>
      </c>
      <c r="P110" s="73">
        <v>204542</v>
      </c>
      <c r="Q110" s="74">
        <f t="shared" si="23"/>
        <v>28006968</v>
      </c>
      <c r="R110" s="75">
        <f t="shared" si="24"/>
        <v>0.007356983883348885</v>
      </c>
      <c r="S110" s="76">
        <f t="shared" si="25"/>
        <v>0.0038707545844201253</v>
      </c>
      <c r="T110" s="71">
        <v>2211196</v>
      </c>
      <c r="U110" s="73">
        <v>0</v>
      </c>
      <c r="V110" s="74">
        <f t="shared" si="32"/>
        <v>2211196</v>
      </c>
      <c r="W110" s="75">
        <f t="shared" si="26"/>
        <v>0</v>
      </c>
      <c r="X110" s="76">
        <f t="shared" si="27"/>
        <v>0.7221923004929357</v>
      </c>
      <c r="Y110" s="71">
        <v>412557472</v>
      </c>
      <c r="Z110" s="73">
        <v>10553799</v>
      </c>
      <c r="AA110" s="74">
        <f t="shared" si="33"/>
        <v>423111271</v>
      </c>
      <c r="AB110" s="75">
        <f t="shared" si="28"/>
        <v>0.025581403116606262</v>
      </c>
      <c r="AC110" s="76">
        <f t="shared" si="29"/>
        <v>0.010561334127161556</v>
      </c>
      <c r="AD110" s="71">
        <v>6033237</v>
      </c>
      <c r="AE110" s="76">
        <f t="shared" si="30"/>
        <v>1.1212114671522063E-05</v>
      </c>
      <c r="AF110" s="71">
        <v>6405</v>
      </c>
      <c r="AG110" s="71">
        <v>571257090</v>
      </c>
      <c r="AH110" s="73">
        <v>11008629</v>
      </c>
      <c r="AI110" s="74">
        <v>582265719</v>
      </c>
      <c r="AJ110" s="75">
        <f t="shared" si="31"/>
        <v>0.01927088379769606</v>
      </c>
      <c r="AK110" s="71">
        <v>0</v>
      </c>
      <c r="AL110" s="71">
        <v>0</v>
      </c>
      <c r="AM110" s="25">
        <v>0</v>
      </c>
      <c r="AN110" s="77"/>
    </row>
    <row r="111" spans="1:40" ht="12.75">
      <c r="A111" s="68" t="s">
        <v>227</v>
      </c>
      <c r="B111" s="69" t="s">
        <v>226</v>
      </c>
      <c r="C111" s="24">
        <v>3</v>
      </c>
      <c r="D111" s="24"/>
      <c r="E111" s="70">
        <f t="shared" si="17"/>
        <v>0.03763170340199406</v>
      </c>
      <c r="F111" s="71">
        <v>32263584</v>
      </c>
      <c r="G111" s="72">
        <f t="shared" si="18"/>
        <v>0.004169000089222485</v>
      </c>
      <c r="H111" s="71">
        <v>3574297</v>
      </c>
      <c r="I111" s="72">
        <f t="shared" si="19"/>
        <v>0.008690932581655327</v>
      </c>
      <c r="J111" s="71">
        <v>7451181</v>
      </c>
      <c r="K111" s="73">
        <v>21796</v>
      </c>
      <c r="L111" s="74">
        <f t="shared" si="20"/>
        <v>7472977</v>
      </c>
      <c r="M111" s="75">
        <f t="shared" si="21"/>
        <v>0.002925173875121273</v>
      </c>
      <c r="N111" s="76">
        <f t="shared" si="22"/>
        <v>0.06807752732399978</v>
      </c>
      <c r="O111" s="71">
        <v>58366346</v>
      </c>
      <c r="P111" s="73">
        <v>1636664</v>
      </c>
      <c r="Q111" s="74">
        <f t="shared" si="23"/>
        <v>60003010</v>
      </c>
      <c r="R111" s="75">
        <f t="shared" si="24"/>
        <v>0.02804122773078856</v>
      </c>
      <c r="S111" s="76">
        <f t="shared" si="25"/>
        <v>0.01178184114981266</v>
      </c>
      <c r="T111" s="71">
        <v>10101175</v>
      </c>
      <c r="U111" s="73">
        <v>-85700</v>
      </c>
      <c r="V111" s="74">
        <f t="shared" si="32"/>
        <v>10015475</v>
      </c>
      <c r="W111" s="75">
        <f t="shared" si="26"/>
        <v>-0.008484161496063576</v>
      </c>
      <c r="X111" s="76">
        <f t="shared" si="27"/>
        <v>0.8296922062196581</v>
      </c>
      <c r="Y111" s="71">
        <v>711337563</v>
      </c>
      <c r="Z111" s="73">
        <v>28155379</v>
      </c>
      <c r="AA111" s="74">
        <f t="shared" si="33"/>
        <v>739492942</v>
      </c>
      <c r="AB111" s="75">
        <f t="shared" si="28"/>
        <v>0.03958089726241548</v>
      </c>
      <c r="AC111" s="76">
        <f t="shared" si="29"/>
        <v>0.03995678923365758</v>
      </c>
      <c r="AD111" s="71">
        <v>34256999</v>
      </c>
      <c r="AE111" s="76">
        <f t="shared" si="30"/>
        <v>0</v>
      </c>
      <c r="AF111" s="71">
        <v>0</v>
      </c>
      <c r="AG111" s="71">
        <v>857351145</v>
      </c>
      <c r="AH111" s="73">
        <v>29728139</v>
      </c>
      <c r="AI111" s="74">
        <v>887079284</v>
      </c>
      <c r="AJ111" s="75">
        <f t="shared" si="31"/>
        <v>0.034674402866750706</v>
      </c>
      <c r="AK111" s="71">
        <v>0</v>
      </c>
      <c r="AL111" s="71">
        <v>136200</v>
      </c>
      <c r="AM111" s="25">
        <v>0</v>
      </c>
      <c r="AN111" s="77"/>
    </row>
    <row r="112" spans="1:40" ht="12.75">
      <c r="A112" s="68" t="s">
        <v>229</v>
      </c>
      <c r="B112" s="69" t="s">
        <v>228</v>
      </c>
      <c r="C112" s="24">
        <v>3</v>
      </c>
      <c r="D112" s="24"/>
      <c r="E112" s="70">
        <f t="shared" si="17"/>
        <v>0.04573057987174436</v>
      </c>
      <c r="F112" s="71">
        <v>141988081</v>
      </c>
      <c r="G112" s="72">
        <f t="shared" si="18"/>
        <v>0.00989724801780137</v>
      </c>
      <c r="H112" s="71">
        <v>30729793</v>
      </c>
      <c r="I112" s="72">
        <f t="shared" si="19"/>
        <v>0.014720825913203036</v>
      </c>
      <c r="J112" s="71">
        <v>45706436</v>
      </c>
      <c r="K112" s="73">
        <v>133700</v>
      </c>
      <c r="L112" s="74">
        <f t="shared" si="20"/>
        <v>45840136</v>
      </c>
      <c r="M112" s="75">
        <f t="shared" si="21"/>
        <v>0.0029251897916520993</v>
      </c>
      <c r="N112" s="76">
        <f t="shared" si="22"/>
        <v>0.6004192115369217</v>
      </c>
      <c r="O112" s="71">
        <v>1864231153</v>
      </c>
      <c r="P112" s="73">
        <v>80924918</v>
      </c>
      <c r="Q112" s="74">
        <f t="shared" si="23"/>
        <v>1945156071</v>
      </c>
      <c r="R112" s="75">
        <f t="shared" si="24"/>
        <v>0.043409272433717346</v>
      </c>
      <c r="S112" s="76">
        <f t="shared" si="25"/>
        <v>0.32318799853205654</v>
      </c>
      <c r="T112" s="71">
        <v>1003460788</v>
      </c>
      <c r="U112" s="73">
        <v>0</v>
      </c>
      <c r="V112" s="74">
        <f t="shared" si="32"/>
        <v>1003460788</v>
      </c>
      <c r="W112" s="75">
        <f t="shared" si="26"/>
        <v>0</v>
      </c>
      <c r="X112" s="76">
        <f t="shared" si="27"/>
        <v>0.005900940053068364</v>
      </c>
      <c r="Y112" s="71">
        <v>18321726</v>
      </c>
      <c r="Z112" s="73">
        <v>0</v>
      </c>
      <c r="AA112" s="74">
        <f t="shared" si="33"/>
        <v>18321726</v>
      </c>
      <c r="AB112" s="75">
        <f t="shared" si="28"/>
        <v>0</v>
      </c>
      <c r="AC112" s="76">
        <f t="shared" si="29"/>
        <v>0.00014319607520462682</v>
      </c>
      <c r="AD112" s="71">
        <v>444607</v>
      </c>
      <c r="AE112" s="76">
        <f t="shared" si="30"/>
        <v>0</v>
      </c>
      <c r="AF112" s="71">
        <v>0</v>
      </c>
      <c r="AG112" s="71">
        <v>3104882584</v>
      </c>
      <c r="AH112" s="73">
        <v>81058618</v>
      </c>
      <c r="AI112" s="74">
        <v>3185941202</v>
      </c>
      <c r="AJ112" s="75">
        <f t="shared" si="31"/>
        <v>0.026106822337729985</v>
      </c>
      <c r="AK112" s="71">
        <v>2615923</v>
      </c>
      <c r="AL112" s="71">
        <v>19352076</v>
      </c>
      <c r="AM112" s="25">
        <v>0</v>
      </c>
      <c r="AN112" s="77"/>
    </row>
    <row r="113" spans="1:40" ht="12.75">
      <c r="A113" s="68" t="s">
        <v>231</v>
      </c>
      <c r="B113" s="69" t="s">
        <v>230</v>
      </c>
      <c r="C113" s="24">
        <v>3</v>
      </c>
      <c r="D113" s="24"/>
      <c r="E113" s="70">
        <f t="shared" si="17"/>
        <v>0.044489942700050626</v>
      </c>
      <c r="F113" s="71">
        <v>45249169</v>
      </c>
      <c r="G113" s="72">
        <f t="shared" si="18"/>
        <v>0.015568125046765687</v>
      </c>
      <c r="H113" s="71">
        <v>15833797</v>
      </c>
      <c r="I113" s="72">
        <f t="shared" si="19"/>
        <v>0.05428296851968934</v>
      </c>
      <c r="J113" s="71">
        <v>55209314</v>
      </c>
      <c r="K113" s="73">
        <v>161499</v>
      </c>
      <c r="L113" s="74">
        <f t="shared" si="20"/>
        <v>55370813</v>
      </c>
      <c r="M113" s="75">
        <f t="shared" si="21"/>
        <v>0.0029252129450476417</v>
      </c>
      <c r="N113" s="76">
        <f t="shared" si="22"/>
        <v>0.24351096959551427</v>
      </c>
      <c r="O113" s="71">
        <v>247666514</v>
      </c>
      <c r="P113" s="73">
        <v>4621578</v>
      </c>
      <c r="Q113" s="74">
        <f t="shared" si="23"/>
        <v>252288092</v>
      </c>
      <c r="R113" s="75">
        <f t="shared" si="24"/>
        <v>0.018660487949533622</v>
      </c>
      <c r="S113" s="76">
        <f t="shared" si="25"/>
        <v>0.044174396533873075</v>
      </c>
      <c r="T113" s="71">
        <v>44928238</v>
      </c>
      <c r="U113" s="73">
        <v>0</v>
      </c>
      <c r="V113" s="74">
        <f t="shared" si="32"/>
        <v>44928238</v>
      </c>
      <c r="W113" s="75">
        <f t="shared" si="26"/>
        <v>0</v>
      </c>
      <c r="X113" s="76">
        <f t="shared" si="27"/>
        <v>0.5762071939381676</v>
      </c>
      <c r="Y113" s="71">
        <v>586040240</v>
      </c>
      <c r="Z113" s="73">
        <v>2819610</v>
      </c>
      <c r="AA113" s="74">
        <f t="shared" si="33"/>
        <v>588859850</v>
      </c>
      <c r="AB113" s="75">
        <f t="shared" si="28"/>
        <v>0.004811290774162539</v>
      </c>
      <c r="AC113" s="76">
        <f t="shared" si="29"/>
        <v>0.021766403665939495</v>
      </c>
      <c r="AD113" s="71">
        <v>22137850</v>
      </c>
      <c r="AE113" s="76">
        <f t="shared" si="30"/>
        <v>0</v>
      </c>
      <c r="AF113" s="71">
        <v>0</v>
      </c>
      <c r="AG113" s="71">
        <v>1017065122</v>
      </c>
      <c r="AH113" s="73">
        <v>7602687</v>
      </c>
      <c r="AI113" s="74">
        <v>1024667809</v>
      </c>
      <c r="AJ113" s="75">
        <f t="shared" si="31"/>
        <v>0.007475123112126541</v>
      </c>
      <c r="AK113" s="71">
        <v>0</v>
      </c>
      <c r="AL113" s="71">
        <v>0</v>
      </c>
      <c r="AM113" s="25">
        <v>0</v>
      </c>
      <c r="AN113" s="77"/>
    </row>
    <row r="114" spans="1:40" ht="12.75">
      <c r="A114" s="68" t="s">
        <v>233</v>
      </c>
      <c r="B114" s="69" t="s">
        <v>232</v>
      </c>
      <c r="C114" s="24">
        <v>3</v>
      </c>
      <c r="D114" s="24"/>
      <c r="E114" s="70">
        <f t="shared" si="17"/>
        <v>0.06822659055012624</v>
      </c>
      <c r="F114" s="71">
        <v>60553905</v>
      </c>
      <c r="G114" s="72">
        <f t="shared" si="18"/>
        <v>0.011268365720779005</v>
      </c>
      <c r="H114" s="71">
        <v>10001138</v>
      </c>
      <c r="I114" s="72">
        <f t="shared" si="19"/>
        <v>0.041003606406403305</v>
      </c>
      <c r="J114" s="71">
        <v>36392387</v>
      </c>
      <c r="K114" s="73">
        <v>106455</v>
      </c>
      <c r="L114" s="74">
        <f t="shared" si="20"/>
        <v>36498842</v>
      </c>
      <c r="M114" s="75">
        <f t="shared" si="21"/>
        <v>0.0029251997127860835</v>
      </c>
      <c r="N114" s="76">
        <f t="shared" si="22"/>
        <v>0.14832845728886257</v>
      </c>
      <c r="O114" s="71">
        <v>131647606</v>
      </c>
      <c r="P114" s="73">
        <v>5723809</v>
      </c>
      <c r="Q114" s="74">
        <f t="shared" si="23"/>
        <v>137371415</v>
      </c>
      <c r="R114" s="75">
        <f t="shared" si="24"/>
        <v>0.043478261199827666</v>
      </c>
      <c r="S114" s="76">
        <f t="shared" si="25"/>
        <v>0.03191202544906071</v>
      </c>
      <c r="T114" s="71">
        <v>28323235</v>
      </c>
      <c r="U114" s="73">
        <v>0</v>
      </c>
      <c r="V114" s="74">
        <f t="shared" si="32"/>
        <v>28323235</v>
      </c>
      <c r="W114" s="75">
        <f t="shared" si="26"/>
        <v>0</v>
      </c>
      <c r="X114" s="76">
        <f t="shared" si="27"/>
        <v>0.6805518643650998</v>
      </c>
      <c r="Y114" s="71">
        <v>604017768</v>
      </c>
      <c r="Z114" s="73">
        <v>0</v>
      </c>
      <c r="AA114" s="74">
        <f t="shared" si="33"/>
        <v>604017768</v>
      </c>
      <c r="AB114" s="75">
        <f t="shared" si="28"/>
        <v>0</v>
      </c>
      <c r="AC114" s="76">
        <f t="shared" si="29"/>
        <v>0.018709090219668312</v>
      </c>
      <c r="AD114" s="71">
        <v>16605087</v>
      </c>
      <c r="AE114" s="76">
        <f t="shared" si="30"/>
        <v>0</v>
      </c>
      <c r="AF114" s="71">
        <v>0</v>
      </c>
      <c r="AG114" s="71">
        <v>887541126</v>
      </c>
      <c r="AH114" s="73">
        <v>5830264</v>
      </c>
      <c r="AI114" s="74">
        <v>893371390</v>
      </c>
      <c r="AJ114" s="75">
        <f t="shared" si="31"/>
        <v>0.006569007147055854</v>
      </c>
      <c r="AK114" s="71">
        <v>0</v>
      </c>
      <c r="AL114" s="71">
        <v>238679</v>
      </c>
      <c r="AM114" s="25">
        <v>0</v>
      </c>
      <c r="AN114" s="77"/>
    </row>
    <row r="115" spans="1:40" ht="12.75">
      <c r="A115" s="68" t="s">
        <v>235</v>
      </c>
      <c r="B115" s="69" t="s">
        <v>234</v>
      </c>
      <c r="C115" s="24">
        <v>3</v>
      </c>
      <c r="D115" s="24"/>
      <c r="E115" s="70">
        <f t="shared" si="17"/>
        <v>0.041387285912277326</v>
      </c>
      <c r="F115" s="71">
        <v>32414188</v>
      </c>
      <c r="G115" s="72">
        <f t="shared" si="18"/>
        <v>0.007736885212664387</v>
      </c>
      <c r="H115" s="71">
        <v>6059466</v>
      </c>
      <c r="I115" s="72">
        <f t="shared" si="19"/>
        <v>0.004499766788963383</v>
      </c>
      <c r="J115" s="71">
        <v>3524181</v>
      </c>
      <c r="K115" s="73">
        <v>10309</v>
      </c>
      <c r="L115" s="74">
        <f t="shared" si="20"/>
        <v>3534490</v>
      </c>
      <c r="M115" s="75">
        <f t="shared" si="21"/>
        <v>0.0029252186536389588</v>
      </c>
      <c r="N115" s="76">
        <f t="shared" si="22"/>
        <v>0.21692922670364315</v>
      </c>
      <c r="O115" s="71">
        <v>169897218</v>
      </c>
      <c r="P115" s="73">
        <v>6125229</v>
      </c>
      <c r="Q115" s="74">
        <f t="shared" si="23"/>
        <v>176022447</v>
      </c>
      <c r="R115" s="75">
        <f t="shared" si="24"/>
        <v>0.03605255619900733</v>
      </c>
      <c r="S115" s="76">
        <f t="shared" si="25"/>
        <v>0.04218392972648663</v>
      </c>
      <c r="T115" s="71">
        <v>33038113</v>
      </c>
      <c r="U115" s="73">
        <v>78052</v>
      </c>
      <c r="V115" s="74">
        <f t="shared" si="32"/>
        <v>33116165</v>
      </c>
      <c r="W115" s="75">
        <f t="shared" si="26"/>
        <v>0.0023624835958397502</v>
      </c>
      <c r="X115" s="76">
        <f t="shared" si="27"/>
        <v>0.676459096573777</v>
      </c>
      <c r="Y115" s="71">
        <v>529797300</v>
      </c>
      <c r="Z115" s="73">
        <v>-3539824</v>
      </c>
      <c r="AA115" s="74">
        <f t="shared" si="33"/>
        <v>526257476</v>
      </c>
      <c r="AB115" s="75">
        <f t="shared" si="28"/>
        <v>-0.006681468554105504</v>
      </c>
      <c r="AC115" s="76">
        <f t="shared" si="29"/>
        <v>0.010803809082188158</v>
      </c>
      <c r="AD115" s="71">
        <v>8461456</v>
      </c>
      <c r="AE115" s="76">
        <f t="shared" si="30"/>
        <v>0</v>
      </c>
      <c r="AF115" s="71">
        <v>0</v>
      </c>
      <c r="AG115" s="71">
        <v>783191922</v>
      </c>
      <c r="AH115" s="73">
        <v>2673766</v>
      </c>
      <c r="AI115" s="74">
        <v>785865688</v>
      </c>
      <c r="AJ115" s="75">
        <f t="shared" si="31"/>
        <v>0.0034139345987789695</v>
      </c>
      <c r="AK115" s="71">
        <v>0</v>
      </c>
      <c r="AL115" s="71">
        <v>0</v>
      </c>
      <c r="AM115" s="25">
        <v>0</v>
      </c>
      <c r="AN115" s="77"/>
    </row>
    <row r="116" spans="1:40" ht="12.75">
      <c r="A116" s="68" t="s">
        <v>237</v>
      </c>
      <c r="B116" s="69" t="s">
        <v>236</v>
      </c>
      <c r="C116" s="24">
        <v>2</v>
      </c>
      <c r="D116" s="24"/>
      <c r="E116" s="70">
        <f t="shared" si="17"/>
        <v>0.04299901239197545</v>
      </c>
      <c r="F116" s="71">
        <v>16200604</v>
      </c>
      <c r="G116" s="72">
        <f t="shared" si="18"/>
        <v>0.005608356462621824</v>
      </c>
      <c r="H116" s="71">
        <v>2113043</v>
      </c>
      <c r="I116" s="72">
        <f t="shared" si="19"/>
        <v>0.008493034072001752</v>
      </c>
      <c r="J116" s="71">
        <v>3199894</v>
      </c>
      <c r="K116" s="73">
        <v>9360</v>
      </c>
      <c r="L116" s="74">
        <f t="shared" si="20"/>
        <v>3209254</v>
      </c>
      <c r="M116" s="75">
        <f t="shared" si="21"/>
        <v>0.002925096893834608</v>
      </c>
      <c r="N116" s="76">
        <f t="shared" si="22"/>
        <v>0.09669216259095552</v>
      </c>
      <c r="O116" s="71">
        <v>36430405</v>
      </c>
      <c r="P116" s="73">
        <v>1175174</v>
      </c>
      <c r="Q116" s="74">
        <f t="shared" si="23"/>
        <v>37605579</v>
      </c>
      <c r="R116" s="75">
        <f t="shared" si="24"/>
        <v>0.03225805477594883</v>
      </c>
      <c r="S116" s="76">
        <f t="shared" si="25"/>
        <v>0.015866827001351707</v>
      </c>
      <c r="T116" s="71">
        <v>5978095</v>
      </c>
      <c r="U116" s="73">
        <v>62927</v>
      </c>
      <c r="V116" s="74">
        <f t="shared" si="32"/>
        <v>6041022</v>
      </c>
      <c r="W116" s="75">
        <f t="shared" si="26"/>
        <v>0.01052626296504154</v>
      </c>
      <c r="X116" s="76">
        <f t="shared" si="27"/>
        <v>0.8130964832190694</v>
      </c>
      <c r="Y116" s="71">
        <v>306347830</v>
      </c>
      <c r="Z116" s="73">
        <v>4314759</v>
      </c>
      <c r="AA116" s="74">
        <f t="shared" si="33"/>
        <v>310662589</v>
      </c>
      <c r="AB116" s="75">
        <f t="shared" si="28"/>
        <v>0.014084509754810405</v>
      </c>
      <c r="AC116" s="76">
        <f t="shared" si="29"/>
        <v>0.01724412426202445</v>
      </c>
      <c r="AD116" s="71">
        <v>6497015</v>
      </c>
      <c r="AE116" s="76">
        <f t="shared" si="30"/>
        <v>0</v>
      </c>
      <c r="AF116" s="71">
        <v>0</v>
      </c>
      <c r="AG116" s="71">
        <v>376766886</v>
      </c>
      <c r="AH116" s="73">
        <v>5562220</v>
      </c>
      <c r="AI116" s="74">
        <v>382329106</v>
      </c>
      <c r="AJ116" s="75">
        <f t="shared" si="31"/>
        <v>0.014763027767785304</v>
      </c>
      <c r="AK116" s="71">
        <v>0</v>
      </c>
      <c r="AL116" s="71">
        <v>0</v>
      </c>
      <c r="AM116" s="25">
        <v>0</v>
      </c>
      <c r="AN116" s="77"/>
    </row>
    <row r="117" spans="1:40" ht="12.75">
      <c r="A117" s="68" t="s">
        <v>239</v>
      </c>
      <c r="B117" s="69" t="s">
        <v>238</v>
      </c>
      <c r="C117" s="24">
        <v>3</v>
      </c>
      <c r="D117" s="24"/>
      <c r="E117" s="70">
        <f t="shared" si="17"/>
        <v>0.03619796452070728</v>
      </c>
      <c r="F117" s="71">
        <v>13389894</v>
      </c>
      <c r="G117" s="72">
        <f t="shared" si="18"/>
        <v>0.008877595395002859</v>
      </c>
      <c r="H117" s="71">
        <v>3283888</v>
      </c>
      <c r="I117" s="72">
        <f t="shared" si="19"/>
        <v>0.023700719737476766</v>
      </c>
      <c r="J117" s="71">
        <v>8767071</v>
      </c>
      <c r="K117" s="73">
        <v>25645</v>
      </c>
      <c r="L117" s="74">
        <f t="shared" si="20"/>
        <v>8792716</v>
      </c>
      <c r="M117" s="75">
        <f t="shared" si="21"/>
        <v>0.002925150258278962</v>
      </c>
      <c r="N117" s="76">
        <f t="shared" si="22"/>
        <v>0.10187181345565714</v>
      </c>
      <c r="O117" s="71">
        <v>37683135</v>
      </c>
      <c r="P117" s="73">
        <v>1176533</v>
      </c>
      <c r="Q117" s="74">
        <f t="shared" si="23"/>
        <v>38859668</v>
      </c>
      <c r="R117" s="75">
        <f t="shared" si="24"/>
        <v>0.031221738849487975</v>
      </c>
      <c r="S117" s="76">
        <f t="shared" si="25"/>
        <v>0.021093991492043086</v>
      </c>
      <c r="T117" s="71">
        <v>7802823</v>
      </c>
      <c r="U117" s="73">
        <v>81903</v>
      </c>
      <c r="V117" s="74">
        <f t="shared" si="32"/>
        <v>7884726</v>
      </c>
      <c r="W117" s="75">
        <f t="shared" si="26"/>
        <v>0.010496585658805794</v>
      </c>
      <c r="X117" s="76">
        <f t="shared" si="27"/>
        <v>0.789265693308401</v>
      </c>
      <c r="Y117" s="71">
        <v>291955200</v>
      </c>
      <c r="Z117" s="73">
        <v>4007855</v>
      </c>
      <c r="AA117" s="74">
        <f t="shared" si="33"/>
        <v>295963055</v>
      </c>
      <c r="AB117" s="75">
        <f t="shared" si="28"/>
        <v>0.013727636979920207</v>
      </c>
      <c r="AC117" s="76">
        <f t="shared" si="29"/>
        <v>0.018992222090711823</v>
      </c>
      <c r="AD117" s="71">
        <v>7025363</v>
      </c>
      <c r="AE117" s="76">
        <f t="shared" si="30"/>
        <v>0</v>
      </c>
      <c r="AF117" s="71">
        <v>0</v>
      </c>
      <c r="AG117" s="71">
        <v>369907374</v>
      </c>
      <c r="AH117" s="73">
        <v>5291936</v>
      </c>
      <c r="AI117" s="74">
        <v>375199310</v>
      </c>
      <c r="AJ117" s="75">
        <f t="shared" si="31"/>
        <v>0.014306111129322877</v>
      </c>
      <c r="AK117" s="71">
        <v>0</v>
      </c>
      <c r="AL117" s="71">
        <v>0</v>
      </c>
      <c r="AM117" s="25">
        <v>0</v>
      </c>
      <c r="AN117" s="77"/>
    </row>
    <row r="118" spans="1:40" ht="12.75">
      <c r="A118" s="68" t="s">
        <v>241</v>
      </c>
      <c r="B118" s="69" t="s">
        <v>240</v>
      </c>
      <c r="C118" s="24">
        <v>3</v>
      </c>
      <c r="D118" s="24"/>
      <c r="E118" s="70">
        <f t="shared" si="17"/>
        <v>0.09341934128792267</v>
      </c>
      <c r="F118" s="71">
        <v>159459033</v>
      </c>
      <c r="G118" s="72">
        <f t="shared" si="18"/>
        <v>0.007552908153293752</v>
      </c>
      <c r="H118" s="71">
        <v>12892185</v>
      </c>
      <c r="I118" s="72">
        <f t="shared" si="19"/>
        <v>0.019605905289254738</v>
      </c>
      <c r="J118" s="71">
        <v>33465647</v>
      </c>
      <c r="K118" s="73">
        <v>97894</v>
      </c>
      <c r="L118" s="74">
        <f t="shared" si="20"/>
        <v>33563541</v>
      </c>
      <c r="M118" s="75">
        <f t="shared" si="21"/>
        <v>0.002925208647542359</v>
      </c>
      <c r="N118" s="76">
        <f t="shared" si="22"/>
        <v>0.19759363569455327</v>
      </c>
      <c r="O118" s="71">
        <v>337275875</v>
      </c>
      <c r="P118" s="73">
        <v>10881977</v>
      </c>
      <c r="Q118" s="74">
        <f t="shared" si="23"/>
        <v>348157852</v>
      </c>
      <c r="R118" s="75">
        <f t="shared" si="24"/>
        <v>0.0322643207137184</v>
      </c>
      <c r="S118" s="76">
        <f t="shared" si="25"/>
        <v>0.10160825646199727</v>
      </c>
      <c r="T118" s="71">
        <v>173436829</v>
      </c>
      <c r="U118" s="73">
        <v>1822434</v>
      </c>
      <c r="V118" s="74">
        <f t="shared" si="32"/>
        <v>175259263</v>
      </c>
      <c r="W118" s="75">
        <f t="shared" si="26"/>
        <v>0.010507768220324185</v>
      </c>
      <c r="X118" s="76">
        <f t="shared" si="27"/>
        <v>0.5657388843438647</v>
      </c>
      <c r="Y118" s="71">
        <v>965669145</v>
      </c>
      <c r="Z118" s="73">
        <v>13598392</v>
      </c>
      <c r="AA118" s="74">
        <f t="shared" si="33"/>
        <v>979267537</v>
      </c>
      <c r="AB118" s="75">
        <f t="shared" si="28"/>
        <v>0.014081833379899489</v>
      </c>
      <c r="AC118" s="76">
        <f t="shared" si="29"/>
        <v>0.01448106876911366</v>
      </c>
      <c r="AD118" s="71">
        <v>24717978</v>
      </c>
      <c r="AE118" s="76">
        <f t="shared" si="30"/>
        <v>0</v>
      </c>
      <c r="AF118" s="71">
        <v>0</v>
      </c>
      <c r="AG118" s="71">
        <v>1706916692</v>
      </c>
      <c r="AH118" s="73">
        <v>26400697</v>
      </c>
      <c r="AI118" s="74">
        <v>1733317389</v>
      </c>
      <c r="AJ118" s="75">
        <f t="shared" si="31"/>
        <v>0.015466892510768182</v>
      </c>
      <c r="AK118" s="71">
        <v>14555</v>
      </c>
      <c r="AL118" s="71">
        <v>305655</v>
      </c>
      <c r="AM118" s="25">
        <v>0</v>
      </c>
      <c r="AN118" s="77"/>
    </row>
    <row r="119" spans="1:40" ht="12.75">
      <c r="A119" s="68" t="s">
        <v>243</v>
      </c>
      <c r="B119" s="69" t="s">
        <v>242</v>
      </c>
      <c r="C119" s="24">
        <v>3</v>
      </c>
      <c r="D119" s="24"/>
      <c r="E119" s="70">
        <f t="shared" si="17"/>
        <v>0.034811091126133814</v>
      </c>
      <c r="F119" s="71">
        <v>12318474</v>
      </c>
      <c r="G119" s="72">
        <f t="shared" si="18"/>
        <v>0.0060127614787635775</v>
      </c>
      <c r="H119" s="71">
        <v>2127714</v>
      </c>
      <c r="I119" s="72">
        <f t="shared" si="19"/>
        <v>0.001992348201668688</v>
      </c>
      <c r="J119" s="71">
        <v>705025</v>
      </c>
      <c r="K119" s="73">
        <v>2062</v>
      </c>
      <c r="L119" s="74">
        <f t="shared" si="20"/>
        <v>707087</v>
      </c>
      <c r="M119" s="75">
        <f t="shared" si="21"/>
        <v>0.0029247189815963972</v>
      </c>
      <c r="N119" s="76">
        <f t="shared" si="22"/>
        <v>0.3125876671005489</v>
      </c>
      <c r="O119" s="71">
        <v>110614259</v>
      </c>
      <c r="P119" s="73">
        <v>-402</v>
      </c>
      <c r="Q119" s="74">
        <f t="shared" si="23"/>
        <v>110613857</v>
      </c>
      <c r="R119" s="75">
        <f t="shared" si="24"/>
        <v>-3.634251168287445E-06</v>
      </c>
      <c r="S119" s="76">
        <f t="shared" si="25"/>
        <v>0.0580177928584491</v>
      </c>
      <c r="T119" s="71">
        <v>20530545</v>
      </c>
      <c r="U119" s="73">
        <v>0</v>
      </c>
      <c r="V119" s="74">
        <f t="shared" si="32"/>
        <v>20530545</v>
      </c>
      <c r="W119" s="75">
        <f t="shared" si="26"/>
        <v>0</v>
      </c>
      <c r="X119" s="76">
        <f t="shared" si="27"/>
        <v>0.5699337363116438</v>
      </c>
      <c r="Y119" s="71">
        <v>201680375</v>
      </c>
      <c r="Z119" s="73">
        <v>8349161</v>
      </c>
      <c r="AA119" s="74">
        <f t="shared" si="33"/>
        <v>210029536</v>
      </c>
      <c r="AB119" s="75">
        <f t="shared" si="28"/>
        <v>0.041397984310570624</v>
      </c>
      <c r="AC119" s="76">
        <f t="shared" si="29"/>
        <v>0.009367759704831165</v>
      </c>
      <c r="AD119" s="71">
        <v>3314935</v>
      </c>
      <c r="AE119" s="76">
        <f t="shared" si="30"/>
        <v>0.007276843217960955</v>
      </c>
      <c r="AF119" s="71">
        <v>2575030</v>
      </c>
      <c r="AG119" s="71">
        <v>353866357</v>
      </c>
      <c r="AH119" s="73">
        <v>8350821</v>
      </c>
      <c r="AI119" s="74">
        <v>362217178</v>
      </c>
      <c r="AJ119" s="75">
        <f t="shared" si="31"/>
        <v>0.02359879891040334</v>
      </c>
      <c r="AK119" s="71">
        <v>0</v>
      </c>
      <c r="AL119" s="71">
        <v>225990</v>
      </c>
      <c r="AM119" s="25">
        <v>0</v>
      </c>
      <c r="AN119" s="77"/>
    </row>
    <row r="120" spans="1:40" ht="12.75">
      <c r="A120" s="68" t="s">
        <v>245</v>
      </c>
      <c r="B120" s="69" t="s">
        <v>244</v>
      </c>
      <c r="C120" s="24">
        <v>3</v>
      </c>
      <c r="D120" s="24"/>
      <c r="E120" s="70">
        <f t="shared" si="17"/>
        <v>0.038565250104057425</v>
      </c>
      <c r="F120" s="71">
        <v>15916713</v>
      </c>
      <c r="G120" s="72">
        <f t="shared" si="18"/>
        <v>0.0024767734915412103</v>
      </c>
      <c r="H120" s="71">
        <v>1022218</v>
      </c>
      <c r="I120" s="72">
        <f t="shared" si="19"/>
        <v>0.00044166814972841515</v>
      </c>
      <c r="J120" s="71">
        <v>182286</v>
      </c>
      <c r="K120" s="73">
        <v>533</v>
      </c>
      <c r="L120" s="74">
        <f t="shared" si="20"/>
        <v>182819</v>
      </c>
      <c r="M120" s="75">
        <f t="shared" si="21"/>
        <v>0.0029239766081871343</v>
      </c>
      <c r="N120" s="76">
        <f t="shared" si="22"/>
        <v>0.04874410351056156</v>
      </c>
      <c r="O120" s="71">
        <v>20117746</v>
      </c>
      <c r="P120" s="73">
        <v>-16278</v>
      </c>
      <c r="Q120" s="74">
        <f t="shared" si="23"/>
        <v>20101468</v>
      </c>
      <c r="R120" s="75">
        <f t="shared" si="24"/>
        <v>-0.0008091363714404188</v>
      </c>
      <c r="S120" s="76">
        <f t="shared" si="25"/>
        <v>0.004454850080514195</v>
      </c>
      <c r="T120" s="71">
        <v>1838613</v>
      </c>
      <c r="U120" s="73">
        <v>0</v>
      </c>
      <c r="V120" s="74">
        <f t="shared" si="32"/>
        <v>1838613</v>
      </c>
      <c r="W120" s="75">
        <f t="shared" si="26"/>
        <v>0</v>
      </c>
      <c r="X120" s="76">
        <f t="shared" si="27"/>
        <v>0.8826833799623002</v>
      </c>
      <c r="Y120" s="71">
        <v>364302526</v>
      </c>
      <c r="Z120" s="73">
        <v>9960778</v>
      </c>
      <c r="AA120" s="74">
        <f t="shared" si="33"/>
        <v>374263304</v>
      </c>
      <c r="AB120" s="75">
        <f t="shared" si="28"/>
        <v>0.02734205032660136</v>
      </c>
      <c r="AC120" s="76">
        <f t="shared" si="29"/>
        <v>0.021493593479748614</v>
      </c>
      <c r="AD120" s="71">
        <v>8870871</v>
      </c>
      <c r="AE120" s="76">
        <f t="shared" si="30"/>
        <v>0.0011403812215484233</v>
      </c>
      <c r="AF120" s="71">
        <v>470660</v>
      </c>
      <c r="AG120" s="71">
        <v>412721633</v>
      </c>
      <c r="AH120" s="73">
        <v>9945033</v>
      </c>
      <c r="AI120" s="74">
        <v>422666666</v>
      </c>
      <c r="AJ120" s="75">
        <f t="shared" si="31"/>
        <v>0.024096224197678536</v>
      </c>
      <c r="AK120" s="71">
        <v>0</v>
      </c>
      <c r="AL120" s="71">
        <v>0</v>
      </c>
      <c r="AM120" s="25">
        <v>0</v>
      </c>
      <c r="AN120" s="77"/>
    </row>
    <row r="121" spans="1:40" ht="12.75">
      <c r="A121" s="68" t="s">
        <v>247</v>
      </c>
      <c r="B121" s="69" t="s">
        <v>246</v>
      </c>
      <c r="C121" s="24">
        <v>3</v>
      </c>
      <c r="D121" s="24"/>
      <c r="E121" s="70">
        <f t="shared" si="17"/>
        <v>0.05490773250143847</v>
      </c>
      <c r="F121" s="71">
        <v>24460966</v>
      </c>
      <c r="G121" s="72">
        <f t="shared" si="18"/>
        <v>0.013499846091577946</v>
      </c>
      <c r="H121" s="71">
        <v>6014076</v>
      </c>
      <c r="I121" s="72">
        <f t="shared" si="19"/>
        <v>0.027599101120044326</v>
      </c>
      <c r="J121" s="71">
        <v>12295184</v>
      </c>
      <c r="K121" s="73">
        <v>35966</v>
      </c>
      <c r="L121" s="74">
        <f t="shared" si="20"/>
        <v>12331150</v>
      </c>
      <c r="M121" s="75">
        <f t="shared" si="21"/>
        <v>0.002925210391320699</v>
      </c>
      <c r="N121" s="76">
        <f t="shared" si="22"/>
        <v>0.1359535955052321</v>
      </c>
      <c r="O121" s="71">
        <v>60566265</v>
      </c>
      <c r="P121" s="73">
        <v>-537428</v>
      </c>
      <c r="Q121" s="74">
        <f t="shared" si="23"/>
        <v>60028837</v>
      </c>
      <c r="R121" s="75">
        <f t="shared" si="24"/>
        <v>-0.00887338851091445</v>
      </c>
      <c r="S121" s="76">
        <f t="shared" si="25"/>
        <v>0.08462063049859528</v>
      </c>
      <c r="T121" s="71">
        <v>37697830</v>
      </c>
      <c r="U121" s="73">
        <v>-4212</v>
      </c>
      <c r="V121" s="74">
        <f t="shared" si="32"/>
        <v>37693618</v>
      </c>
      <c r="W121" s="75">
        <f t="shared" si="26"/>
        <v>-0.00011173056910702818</v>
      </c>
      <c r="X121" s="76">
        <f t="shared" si="27"/>
        <v>0.645624611286676</v>
      </c>
      <c r="Y121" s="71">
        <v>287620722</v>
      </c>
      <c r="Z121" s="73">
        <v>4050997</v>
      </c>
      <c r="AA121" s="74">
        <f t="shared" si="33"/>
        <v>291671719</v>
      </c>
      <c r="AB121" s="75">
        <f t="shared" si="28"/>
        <v>0.014084510225240309</v>
      </c>
      <c r="AC121" s="76">
        <f t="shared" si="29"/>
        <v>0.011710467920885436</v>
      </c>
      <c r="AD121" s="71">
        <v>5216922</v>
      </c>
      <c r="AE121" s="76">
        <f t="shared" si="30"/>
        <v>0.02608401507555048</v>
      </c>
      <c r="AF121" s="71">
        <v>11620225</v>
      </c>
      <c r="AG121" s="71">
        <v>445492190</v>
      </c>
      <c r="AH121" s="73">
        <v>3545323</v>
      </c>
      <c r="AI121" s="74">
        <v>449037513</v>
      </c>
      <c r="AJ121" s="75">
        <f t="shared" si="31"/>
        <v>0.007958215833144012</v>
      </c>
      <c r="AK121" s="71">
        <v>0</v>
      </c>
      <c r="AL121" s="71">
        <v>0</v>
      </c>
      <c r="AM121" s="25">
        <v>0</v>
      </c>
      <c r="AN121" s="77"/>
    </row>
    <row r="122" spans="1:40" ht="12.75">
      <c r="A122" s="68" t="s">
        <v>249</v>
      </c>
      <c r="B122" s="69" t="s">
        <v>248</v>
      </c>
      <c r="C122" s="24">
        <v>3</v>
      </c>
      <c r="D122" s="24"/>
      <c r="E122" s="70">
        <f t="shared" si="17"/>
        <v>0.04639897103981256</v>
      </c>
      <c r="F122" s="71">
        <v>61297207</v>
      </c>
      <c r="G122" s="72">
        <f t="shared" si="18"/>
        <v>0.003024353851036342</v>
      </c>
      <c r="H122" s="71">
        <v>3995443</v>
      </c>
      <c r="I122" s="72">
        <f t="shared" si="19"/>
        <v>0.0034470200493381753</v>
      </c>
      <c r="J122" s="71">
        <v>4553823</v>
      </c>
      <c r="K122" s="73">
        <v>13321</v>
      </c>
      <c r="L122" s="74">
        <f t="shared" si="20"/>
        <v>4567144</v>
      </c>
      <c r="M122" s="75">
        <f t="shared" si="21"/>
        <v>0.002925234467830656</v>
      </c>
      <c r="N122" s="76">
        <f t="shared" si="22"/>
        <v>0.15164187189480607</v>
      </c>
      <c r="O122" s="71">
        <v>200332529</v>
      </c>
      <c r="P122" s="73">
        <v>6462339</v>
      </c>
      <c r="Q122" s="74">
        <f t="shared" si="23"/>
        <v>206794868</v>
      </c>
      <c r="R122" s="75">
        <f t="shared" si="24"/>
        <v>0.03225806129567705</v>
      </c>
      <c r="S122" s="76">
        <f t="shared" si="25"/>
        <v>0.08289336475321127</v>
      </c>
      <c r="T122" s="71">
        <v>109509578</v>
      </c>
      <c r="U122" s="73">
        <v>0</v>
      </c>
      <c r="V122" s="74">
        <f t="shared" si="32"/>
        <v>109509578</v>
      </c>
      <c r="W122" s="75">
        <f t="shared" si="26"/>
        <v>0</v>
      </c>
      <c r="X122" s="76">
        <f t="shared" si="27"/>
        <v>0.6948699418911262</v>
      </c>
      <c r="Y122" s="71">
        <v>917985587</v>
      </c>
      <c r="Z122" s="73">
        <v>39912416</v>
      </c>
      <c r="AA122" s="74">
        <f t="shared" si="33"/>
        <v>957898003</v>
      </c>
      <c r="AB122" s="75">
        <f t="shared" si="28"/>
        <v>0.04347825996967423</v>
      </c>
      <c r="AC122" s="76">
        <f t="shared" si="29"/>
        <v>0.017724476520669386</v>
      </c>
      <c r="AD122" s="71">
        <v>23415625</v>
      </c>
      <c r="AE122" s="76">
        <f t="shared" si="30"/>
        <v>0</v>
      </c>
      <c r="AF122" s="71">
        <v>0</v>
      </c>
      <c r="AG122" s="71">
        <v>1321089792</v>
      </c>
      <c r="AH122" s="73">
        <v>46388076</v>
      </c>
      <c r="AI122" s="74">
        <v>1367477868</v>
      </c>
      <c r="AJ122" s="75">
        <f t="shared" si="31"/>
        <v>0.0351134921190883</v>
      </c>
      <c r="AK122" s="71">
        <v>0</v>
      </c>
      <c r="AL122" s="71">
        <v>169387</v>
      </c>
      <c r="AM122" s="25">
        <v>0</v>
      </c>
      <c r="AN122" s="77"/>
    </row>
    <row r="123" spans="1:40" ht="12.75">
      <c r="A123" s="68" t="s">
        <v>251</v>
      </c>
      <c r="B123" s="69" t="s">
        <v>250</v>
      </c>
      <c r="C123" s="24">
        <v>2</v>
      </c>
      <c r="D123" s="24"/>
      <c r="E123" s="70">
        <f t="shared" si="17"/>
        <v>0.04950194774729199</v>
      </c>
      <c r="F123" s="71">
        <v>15870851</v>
      </c>
      <c r="G123" s="72">
        <f t="shared" si="18"/>
        <v>0.0019457900893038679</v>
      </c>
      <c r="H123" s="71">
        <v>623841</v>
      </c>
      <c r="I123" s="72">
        <f t="shared" si="19"/>
        <v>0.00034469848235259894</v>
      </c>
      <c r="J123" s="71">
        <v>110514</v>
      </c>
      <c r="K123" s="73">
        <v>324</v>
      </c>
      <c r="L123" s="74">
        <f t="shared" si="20"/>
        <v>110838</v>
      </c>
      <c r="M123" s="75">
        <f t="shared" si="21"/>
        <v>0.002931755252728161</v>
      </c>
      <c r="N123" s="76">
        <f t="shared" si="22"/>
        <v>0.0747286965404083</v>
      </c>
      <c r="O123" s="71">
        <v>23958815</v>
      </c>
      <c r="P123" s="73">
        <v>702992</v>
      </c>
      <c r="Q123" s="74">
        <f t="shared" si="23"/>
        <v>24661807</v>
      </c>
      <c r="R123" s="75">
        <f t="shared" si="24"/>
        <v>0.02934168488716992</v>
      </c>
      <c r="S123" s="76">
        <f t="shared" si="25"/>
        <v>0.007279708564379291</v>
      </c>
      <c r="T123" s="71">
        <v>2333952</v>
      </c>
      <c r="U123" s="73">
        <v>0</v>
      </c>
      <c r="V123" s="74">
        <f t="shared" si="32"/>
        <v>2333952</v>
      </c>
      <c r="W123" s="75">
        <f t="shared" si="26"/>
        <v>0</v>
      </c>
      <c r="X123" s="76">
        <f t="shared" si="27"/>
        <v>0.8344454741219332</v>
      </c>
      <c r="Y123" s="71">
        <v>267532095</v>
      </c>
      <c r="Z123" s="73">
        <v>9577791</v>
      </c>
      <c r="AA123" s="74">
        <f t="shared" si="33"/>
        <v>277109886</v>
      </c>
      <c r="AB123" s="75">
        <f t="shared" si="28"/>
        <v>0.035800530773700254</v>
      </c>
      <c r="AC123" s="76">
        <f t="shared" si="29"/>
        <v>0.03175368445433081</v>
      </c>
      <c r="AD123" s="71">
        <v>10180569</v>
      </c>
      <c r="AE123" s="76">
        <f t="shared" si="30"/>
        <v>0</v>
      </c>
      <c r="AF123" s="71">
        <v>0</v>
      </c>
      <c r="AG123" s="71">
        <v>320610637</v>
      </c>
      <c r="AH123" s="73">
        <v>10281107</v>
      </c>
      <c r="AI123" s="74">
        <v>330891744</v>
      </c>
      <c r="AJ123" s="75">
        <f t="shared" si="31"/>
        <v>0.03206726731278102</v>
      </c>
      <c r="AK123" s="71">
        <v>0</v>
      </c>
      <c r="AL123" s="71">
        <v>0</v>
      </c>
      <c r="AM123" s="25">
        <v>0</v>
      </c>
      <c r="AN123" s="77"/>
    </row>
    <row r="124" spans="1:40" ht="12.75">
      <c r="A124" s="68" t="s">
        <v>253</v>
      </c>
      <c r="B124" s="69" t="s">
        <v>252</v>
      </c>
      <c r="C124" s="24">
        <v>3</v>
      </c>
      <c r="D124" s="24"/>
      <c r="E124" s="70">
        <f t="shared" si="17"/>
        <v>0.0966603986039146</v>
      </c>
      <c r="F124" s="71">
        <v>19678244</v>
      </c>
      <c r="G124" s="72">
        <f t="shared" si="18"/>
        <v>0.0028438572940821336</v>
      </c>
      <c r="H124" s="71">
        <v>578956</v>
      </c>
      <c r="I124" s="72">
        <f t="shared" si="19"/>
        <v>0.001710481754502706</v>
      </c>
      <c r="J124" s="71">
        <v>348222</v>
      </c>
      <c r="K124" s="73">
        <v>1019</v>
      </c>
      <c r="L124" s="74">
        <f t="shared" si="20"/>
        <v>349241</v>
      </c>
      <c r="M124" s="75">
        <f t="shared" si="21"/>
        <v>0.0029262941456886698</v>
      </c>
      <c r="N124" s="76">
        <f t="shared" si="22"/>
        <v>0.15581825068146504</v>
      </c>
      <c r="O124" s="71">
        <v>31721673</v>
      </c>
      <c r="P124" s="73">
        <v>1023280</v>
      </c>
      <c r="Q124" s="74">
        <f t="shared" si="23"/>
        <v>32744953</v>
      </c>
      <c r="R124" s="75">
        <f t="shared" si="24"/>
        <v>0.032258071634494186</v>
      </c>
      <c r="S124" s="76">
        <f t="shared" si="25"/>
        <v>0.027783301371154815</v>
      </c>
      <c r="T124" s="71">
        <v>5656159</v>
      </c>
      <c r="U124" s="73">
        <v>0</v>
      </c>
      <c r="V124" s="74">
        <f t="shared" si="32"/>
        <v>5656159</v>
      </c>
      <c r="W124" s="75">
        <f t="shared" si="26"/>
        <v>0</v>
      </c>
      <c r="X124" s="76">
        <f t="shared" si="27"/>
        <v>0.6814623127213263</v>
      </c>
      <c r="Y124" s="71">
        <v>138732944</v>
      </c>
      <c r="Z124" s="73">
        <v>6031867</v>
      </c>
      <c r="AA124" s="74">
        <f t="shared" si="33"/>
        <v>144764811</v>
      </c>
      <c r="AB124" s="75">
        <f t="shared" si="28"/>
        <v>0.04347825992937914</v>
      </c>
      <c r="AC124" s="76">
        <f t="shared" si="29"/>
        <v>0.03372139757355444</v>
      </c>
      <c r="AD124" s="71">
        <v>6865044</v>
      </c>
      <c r="AE124" s="76">
        <f t="shared" si="30"/>
        <v>0</v>
      </c>
      <c r="AF124" s="71">
        <v>0</v>
      </c>
      <c r="AG124" s="71">
        <v>203581242</v>
      </c>
      <c r="AH124" s="73">
        <v>7056166</v>
      </c>
      <c r="AI124" s="74">
        <v>210637408</v>
      </c>
      <c r="AJ124" s="75">
        <f t="shared" si="31"/>
        <v>0.034660197229762456</v>
      </c>
      <c r="AK124" s="71">
        <v>0</v>
      </c>
      <c r="AL124" s="71">
        <v>0</v>
      </c>
      <c r="AM124" s="25">
        <v>0</v>
      </c>
      <c r="AN124" s="77"/>
    </row>
    <row r="125" spans="1:40" ht="12.75">
      <c r="A125" s="68" t="s">
        <v>255</v>
      </c>
      <c r="B125" s="69" t="s">
        <v>254</v>
      </c>
      <c r="C125" s="24">
        <v>2</v>
      </c>
      <c r="D125" s="24"/>
      <c r="E125" s="70">
        <f t="shared" si="17"/>
        <v>0.028442848896227224</v>
      </c>
      <c r="F125" s="71">
        <v>9403772</v>
      </c>
      <c r="G125" s="72">
        <f t="shared" si="18"/>
        <v>0.002687112864544559</v>
      </c>
      <c r="H125" s="71">
        <v>888413</v>
      </c>
      <c r="I125" s="72">
        <f t="shared" si="19"/>
        <v>0.0004766016734533875</v>
      </c>
      <c r="J125" s="71">
        <v>157574</v>
      </c>
      <c r="K125" s="73">
        <v>461</v>
      </c>
      <c r="L125" s="74">
        <f t="shared" si="20"/>
        <v>158035</v>
      </c>
      <c r="M125" s="75">
        <f t="shared" si="21"/>
        <v>0.002925609554875804</v>
      </c>
      <c r="N125" s="76">
        <f t="shared" si="22"/>
        <v>0.0697455859471014</v>
      </c>
      <c r="O125" s="71">
        <v>23059279</v>
      </c>
      <c r="P125" s="73">
        <v>742968</v>
      </c>
      <c r="Q125" s="74">
        <f t="shared" si="23"/>
        <v>23802247</v>
      </c>
      <c r="R125" s="75">
        <f t="shared" si="24"/>
        <v>0.032219914594901256</v>
      </c>
      <c r="S125" s="76">
        <f t="shared" si="25"/>
        <v>0.0034211854243924</v>
      </c>
      <c r="T125" s="71">
        <v>1131112</v>
      </c>
      <c r="U125" s="73">
        <v>0</v>
      </c>
      <c r="V125" s="74">
        <f t="shared" si="32"/>
        <v>1131112</v>
      </c>
      <c r="W125" s="75">
        <f t="shared" si="26"/>
        <v>0</v>
      </c>
      <c r="X125" s="76">
        <f t="shared" si="27"/>
        <v>0.8758536180693658</v>
      </c>
      <c r="Y125" s="71">
        <v>289574640</v>
      </c>
      <c r="Z125" s="73">
        <v>12497548</v>
      </c>
      <c r="AA125" s="74">
        <f t="shared" si="33"/>
        <v>302072188</v>
      </c>
      <c r="AB125" s="75">
        <f t="shared" si="28"/>
        <v>0.04315829590602271</v>
      </c>
      <c r="AC125" s="76">
        <f t="shared" si="29"/>
        <v>0.019373047124915242</v>
      </c>
      <c r="AD125" s="71">
        <v>6405115</v>
      </c>
      <c r="AE125" s="76">
        <f t="shared" si="30"/>
        <v>0</v>
      </c>
      <c r="AF125" s="71">
        <v>0</v>
      </c>
      <c r="AG125" s="71">
        <v>330619905</v>
      </c>
      <c r="AH125" s="73">
        <v>13240977</v>
      </c>
      <c r="AI125" s="74">
        <v>343860882</v>
      </c>
      <c r="AJ125" s="75">
        <f t="shared" si="31"/>
        <v>0.04004894079199497</v>
      </c>
      <c r="AK125" s="71">
        <v>0</v>
      </c>
      <c r="AL125" s="71">
        <v>0</v>
      </c>
      <c r="AM125" s="25">
        <v>0</v>
      </c>
      <c r="AN125" s="77"/>
    </row>
    <row r="126" spans="1:40" ht="12.75">
      <c r="A126" s="68" t="s">
        <v>257</v>
      </c>
      <c r="B126" s="69" t="s">
        <v>256</v>
      </c>
      <c r="C126" s="24">
        <v>3</v>
      </c>
      <c r="D126" s="24"/>
      <c r="E126" s="70">
        <f t="shared" si="17"/>
        <v>0.05917807510352735</v>
      </c>
      <c r="F126" s="71">
        <v>68203591</v>
      </c>
      <c r="G126" s="72">
        <f t="shared" si="18"/>
        <v>0.002597909128473516</v>
      </c>
      <c r="H126" s="71">
        <v>2994128</v>
      </c>
      <c r="I126" s="72">
        <f t="shared" si="19"/>
        <v>0.0007207232389903689</v>
      </c>
      <c r="J126" s="71">
        <v>830644</v>
      </c>
      <c r="K126" s="73">
        <v>2430</v>
      </c>
      <c r="L126" s="74">
        <f t="shared" si="20"/>
        <v>833074</v>
      </c>
      <c r="M126" s="75">
        <f t="shared" si="21"/>
        <v>0.002925440983140792</v>
      </c>
      <c r="N126" s="76">
        <f t="shared" si="22"/>
        <v>0.08395275640270608</v>
      </c>
      <c r="O126" s="71">
        <v>96756771</v>
      </c>
      <c r="P126" s="73">
        <v>3121186</v>
      </c>
      <c r="Q126" s="74">
        <f t="shared" si="23"/>
        <v>99877957</v>
      </c>
      <c r="R126" s="75">
        <f t="shared" si="24"/>
        <v>0.03225806284916226</v>
      </c>
      <c r="S126" s="76">
        <f t="shared" si="25"/>
        <v>0.013220620387791851</v>
      </c>
      <c r="T126" s="71">
        <v>15236957</v>
      </c>
      <c r="U126" s="73">
        <v>0</v>
      </c>
      <c r="V126" s="74">
        <f t="shared" si="32"/>
        <v>15236957</v>
      </c>
      <c r="W126" s="75">
        <f t="shared" si="26"/>
        <v>0</v>
      </c>
      <c r="X126" s="76">
        <f t="shared" si="27"/>
        <v>0.8046610636940321</v>
      </c>
      <c r="Y126" s="71">
        <v>927383562</v>
      </c>
      <c r="Z126" s="73">
        <v>40321024</v>
      </c>
      <c r="AA126" s="74">
        <f t="shared" si="33"/>
        <v>967704586</v>
      </c>
      <c r="AB126" s="75">
        <f t="shared" si="28"/>
        <v>0.04347826040073805</v>
      </c>
      <c r="AC126" s="76">
        <f t="shared" si="29"/>
        <v>0.03566885204447875</v>
      </c>
      <c r="AD126" s="71">
        <v>41108870</v>
      </c>
      <c r="AE126" s="76">
        <f t="shared" si="30"/>
        <v>0</v>
      </c>
      <c r="AF126" s="71">
        <v>0</v>
      </c>
      <c r="AG126" s="71">
        <v>1152514523</v>
      </c>
      <c r="AH126" s="73">
        <v>43444640</v>
      </c>
      <c r="AI126" s="74">
        <v>1195959163</v>
      </c>
      <c r="AJ126" s="75">
        <f t="shared" si="31"/>
        <v>0.03769552498732374</v>
      </c>
      <c r="AK126" s="71">
        <v>0</v>
      </c>
      <c r="AL126" s="71">
        <v>63565</v>
      </c>
      <c r="AM126" s="25">
        <v>0</v>
      </c>
      <c r="AN126" s="77"/>
    </row>
    <row r="127" spans="1:40" ht="12.75">
      <c r="A127" s="68" t="s">
        <v>259</v>
      </c>
      <c r="B127" s="69" t="s">
        <v>258</v>
      </c>
      <c r="C127" s="24">
        <v>3</v>
      </c>
      <c r="D127" s="24"/>
      <c r="E127" s="70">
        <f t="shared" si="17"/>
        <v>0.01911728774419589</v>
      </c>
      <c r="F127" s="71">
        <v>10146638</v>
      </c>
      <c r="G127" s="72">
        <f t="shared" si="18"/>
        <v>0.027655924716490983</v>
      </c>
      <c r="H127" s="71">
        <v>14678581</v>
      </c>
      <c r="I127" s="72">
        <f t="shared" si="19"/>
        <v>0.10496938831883267</v>
      </c>
      <c r="J127" s="71">
        <v>55713258</v>
      </c>
      <c r="K127" s="73">
        <v>162973</v>
      </c>
      <c r="L127" s="74">
        <f t="shared" si="20"/>
        <v>55876231</v>
      </c>
      <c r="M127" s="75">
        <f t="shared" si="21"/>
        <v>0.0029252103691369117</v>
      </c>
      <c r="N127" s="76">
        <f t="shared" si="22"/>
        <v>0.04861581395729513</v>
      </c>
      <c r="O127" s="71">
        <v>25803193</v>
      </c>
      <c r="P127" s="73">
        <v>-307565</v>
      </c>
      <c r="Q127" s="74">
        <f t="shared" si="23"/>
        <v>25495628</v>
      </c>
      <c r="R127" s="75">
        <f t="shared" si="24"/>
        <v>-0.011919648858960982</v>
      </c>
      <c r="S127" s="76">
        <f t="shared" si="25"/>
        <v>0.024156281148777044</v>
      </c>
      <c r="T127" s="71">
        <v>12821120</v>
      </c>
      <c r="U127" s="73">
        <v>0</v>
      </c>
      <c r="V127" s="74">
        <f t="shared" si="32"/>
        <v>12821120</v>
      </c>
      <c r="W127" s="75">
        <f t="shared" si="26"/>
        <v>0</v>
      </c>
      <c r="X127" s="76">
        <f t="shared" si="27"/>
        <v>0.7697163271987605</v>
      </c>
      <c r="Y127" s="71">
        <v>408532478</v>
      </c>
      <c r="Z127" s="73">
        <v>0</v>
      </c>
      <c r="AA127" s="74">
        <f t="shared" si="33"/>
        <v>408532478</v>
      </c>
      <c r="AB127" s="75">
        <f t="shared" si="28"/>
        <v>0</v>
      </c>
      <c r="AC127" s="76">
        <f t="shared" si="29"/>
        <v>0.005768127186232731</v>
      </c>
      <c r="AD127" s="71">
        <v>3061475</v>
      </c>
      <c r="AE127" s="76">
        <f t="shared" si="30"/>
        <v>8.497294150665813E-07</v>
      </c>
      <c r="AF127" s="71">
        <v>451</v>
      </c>
      <c r="AG127" s="71">
        <v>530757194</v>
      </c>
      <c r="AH127" s="73">
        <v>-144592</v>
      </c>
      <c r="AI127" s="74">
        <v>530612602</v>
      </c>
      <c r="AJ127" s="75">
        <f t="shared" si="31"/>
        <v>-0.000272425888211324</v>
      </c>
      <c r="AK127" s="71">
        <v>0</v>
      </c>
      <c r="AL127" s="71">
        <v>0</v>
      </c>
      <c r="AM127" s="25">
        <v>0</v>
      </c>
      <c r="AN127" s="77"/>
    </row>
    <row r="128" spans="1:40" ht="12.75">
      <c r="A128" s="68" t="s">
        <v>261</v>
      </c>
      <c r="B128" s="69" t="s">
        <v>260</v>
      </c>
      <c r="C128" s="24">
        <v>3</v>
      </c>
      <c r="D128" s="24"/>
      <c r="E128" s="70">
        <f t="shared" si="17"/>
        <v>0.03144692931850221</v>
      </c>
      <c r="F128" s="71">
        <v>19658900</v>
      </c>
      <c r="G128" s="72">
        <f t="shared" si="18"/>
        <v>0.005129361142535539</v>
      </c>
      <c r="H128" s="71">
        <v>3206596</v>
      </c>
      <c r="I128" s="72">
        <f t="shared" si="19"/>
        <v>0.014675980175092031</v>
      </c>
      <c r="J128" s="71">
        <v>9174620</v>
      </c>
      <c r="K128" s="73">
        <v>26837</v>
      </c>
      <c r="L128" s="74">
        <f t="shared" si="20"/>
        <v>9201457</v>
      </c>
      <c r="M128" s="75">
        <f t="shared" si="21"/>
        <v>0.00292513477397429</v>
      </c>
      <c r="N128" s="76">
        <f t="shared" si="22"/>
        <v>0.2869637867771342</v>
      </c>
      <c r="O128" s="71">
        <v>179394062</v>
      </c>
      <c r="P128" s="73">
        <v>-5431335</v>
      </c>
      <c r="Q128" s="74">
        <f t="shared" si="23"/>
        <v>173962727</v>
      </c>
      <c r="R128" s="75">
        <f t="shared" si="24"/>
        <v>-0.030276002112043152</v>
      </c>
      <c r="S128" s="76">
        <f t="shared" si="25"/>
        <v>0.05659008091907619</v>
      </c>
      <c r="T128" s="71">
        <v>35377023</v>
      </c>
      <c r="U128" s="73">
        <v>0</v>
      </c>
      <c r="V128" s="74">
        <f t="shared" si="32"/>
        <v>35377023</v>
      </c>
      <c r="W128" s="75">
        <f t="shared" si="26"/>
        <v>0</v>
      </c>
      <c r="X128" s="76">
        <f t="shared" si="27"/>
        <v>0.5813735481379243</v>
      </c>
      <c r="Y128" s="71">
        <v>363442940</v>
      </c>
      <c r="Z128" s="73">
        <v>10407893</v>
      </c>
      <c r="AA128" s="74">
        <f t="shared" si="33"/>
        <v>373850833</v>
      </c>
      <c r="AB128" s="75">
        <f t="shared" si="28"/>
        <v>0.02863693816696508</v>
      </c>
      <c r="AC128" s="76">
        <f t="shared" si="29"/>
        <v>0.02382031352973561</v>
      </c>
      <c r="AD128" s="71">
        <v>14891157</v>
      </c>
      <c r="AE128" s="76">
        <f t="shared" si="30"/>
        <v>0</v>
      </c>
      <c r="AF128" s="71">
        <v>0</v>
      </c>
      <c r="AG128" s="71">
        <v>625145298</v>
      </c>
      <c r="AH128" s="73">
        <v>5003395</v>
      </c>
      <c r="AI128" s="74">
        <v>630148693</v>
      </c>
      <c r="AJ128" s="75">
        <f t="shared" si="31"/>
        <v>0.008003571355342739</v>
      </c>
      <c r="AK128" s="71">
        <v>40048</v>
      </c>
      <c r="AL128" s="71">
        <v>270381</v>
      </c>
      <c r="AM128" s="25">
        <v>0</v>
      </c>
      <c r="AN128" s="77"/>
    </row>
    <row r="129" spans="1:40" ht="12.75">
      <c r="A129" s="68" t="s">
        <v>263</v>
      </c>
      <c r="B129" s="78" t="s">
        <v>262</v>
      </c>
      <c r="C129" s="24">
        <v>3</v>
      </c>
      <c r="D129" s="24"/>
      <c r="E129" s="70">
        <f t="shared" si="17"/>
        <v>0.03203460567014072</v>
      </c>
      <c r="F129" s="71">
        <v>19199100</v>
      </c>
      <c r="G129" s="72">
        <f t="shared" si="18"/>
        <v>0.011395043163231892</v>
      </c>
      <c r="H129" s="71">
        <v>6829320</v>
      </c>
      <c r="I129" s="72">
        <f t="shared" si="19"/>
        <v>0.03457498221954328</v>
      </c>
      <c r="J129" s="71">
        <v>20721608</v>
      </c>
      <c r="K129" s="73">
        <v>60614</v>
      </c>
      <c r="L129" s="74">
        <f t="shared" si="20"/>
        <v>20782222</v>
      </c>
      <c r="M129" s="75">
        <f t="shared" si="21"/>
        <v>0.002925159089970238</v>
      </c>
      <c r="N129" s="76">
        <f t="shared" si="22"/>
        <v>0.22751142433451035</v>
      </c>
      <c r="O129" s="71">
        <v>136353000</v>
      </c>
      <c r="P129" s="73">
        <v>772813</v>
      </c>
      <c r="Q129" s="74">
        <f t="shared" si="23"/>
        <v>137125813</v>
      </c>
      <c r="R129" s="75">
        <f t="shared" si="24"/>
        <v>0.005667737416851848</v>
      </c>
      <c r="S129" s="76">
        <f t="shared" si="25"/>
        <v>0.015377368242122892</v>
      </c>
      <c r="T129" s="71">
        <v>9216022</v>
      </c>
      <c r="U129" s="73">
        <v>0</v>
      </c>
      <c r="V129" s="74">
        <f t="shared" si="32"/>
        <v>9216022</v>
      </c>
      <c r="W129" s="75">
        <f t="shared" si="26"/>
        <v>0</v>
      </c>
      <c r="X129" s="76">
        <f t="shared" si="27"/>
        <v>0.6569318736325733</v>
      </c>
      <c r="Y129" s="71">
        <v>393714874</v>
      </c>
      <c r="Z129" s="73">
        <v>5654935</v>
      </c>
      <c r="AA129" s="74">
        <f t="shared" si="33"/>
        <v>399369809</v>
      </c>
      <c r="AB129" s="75">
        <f t="shared" si="28"/>
        <v>0.01436302099168344</v>
      </c>
      <c r="AC129" s="76">
        <f t="shared" si="29"/>
        <v>0.022174702737877482</v>
      </c>
      <c r="AD129" s="71">
        <v>13289826</v>
      </c>
      <c r="AE129" s="76">
        <f t="shared" si="30"/>
        <v>0</v>
      </c>
      <c r="AF129" s="71">
        <v>0</v>
      </c>
      <c r="AG129" s="71">
        <v>599323750</v>
      </c>
      <c r="AH129" s="73">
        <v>6488362</v>
      </c>
      <c r="AI129" s="74">
        <v>605812112</v>
      </c>
      <c r="AJ129" s="75">
        <f t="shared" si="31"/>
        <v>0.010826138627077602</v>
      </c>
      <c r="AK129" s="71">
        <v>23183</v>
      </c>
      <c r="AL129" s="71">
        <v>79340</v>
      </c>
      <c r="AM129" s="25">
        <v>0</v>
      </c>
      <c r="AN129" s="77"/>
    </row>
    <row r="130" spans="1:40" ht="12.75">
      <c r="A130" s="68" t="s">
        <v>265</v>
      </c>
      <c r="B130" s="69" t="s">
        <v>264</v>
      </c>
      <c r="C130" s="24">
        <v>2</v>
      </c>
      <c r="D130" s="24"/>
      <c r="E130" s="70">
        <f t="shared" si="17"/>
        <v>0.04044899774281487</v>
      </c>
      <c r="F130" s="71">
        <v>6814676</v>
      </c>
      <c r="G130" s="72">
        <f t="shared" si="18"/>
        <v>0.00975675617779789</v>
      </c>
      <c r="H130" s="71">
        <v>1643777</v>
      </c>
      <c r="I130" s="72">
        <f t="shared" si="19"/>
        <v>0.03315973586682367</v>
      </c>
      <c r="J130" s="71">
        <v>5586612</v>
      </c>
      <c r="K130" s="73">
        <v>16342</v>
      </c>
      <c r="L130" s="74">
        <f t="shared" si="20"/>
        <v>5602954</v>
      </c>
      <c r="M130" s="75">
        <f t="shared" si="21"/>
        <v>0.0029252076213633596</v>
      </c>
      <c r="N130" s="76">
        <f t="shared" si="22"/>
        <v>0.10450007799044383</v>
      </c>
      <c r="O130" s="71">
        <v>17605731</v>
      </c>
      <c r="P130" s="73">
        <v>-529966</v>
      </c>
      <c r="Q130" s="74">
        <f t="shared" si="23"/>
        <v>17075765</v>
      </c>
      <c r="R130" s="75">
        <f t="shared" si="24"/>
        <v>-0.03010190261341605</v>
      </c>
      <c r="S130" s="76">
        <f t="shared" si="25"/>
        <v>0.01129537506369833</v>
      </c>
      <c r="T130" s="71">
        <v>1902997</v>
      </c>
      <c r="U130" s="73">
        <v>0</v>
      </c>
      <c r="V130" s="74">
        <f t="shared" si="32"/>
        <v>1902997</v>
      </c>
      <c r="W130" s="75">
        <f t="shared" si="26"/>
        <v>0</v>
      </c>
      <c r="X130" s="76">
        <f t="shared" si="27"/>
        <v>0.7732599457670378</v>
      </c>
      <c r="Y130" s="71">
        <v>130275564</v>
      </c>
      <c r="Z130" s="73">
        <v>3722159</v>
      </c>
      <c r="AA130" s="74">
        <f t="shared" si="33"/>
        <v>133997723</v>
      </c>
      <c r="AB130" s="75">
        <f t="shared" si="28"/>
        <v>0.028571428790743904</v>
      </c>
      <c r="AC130" s="76">
        <f t="shared" si="29"/>
        <v>0.02757911139138353</v>
      </c>
      <c r="AD130" s="71">
        <v>4646412</v>
      </c>
      <c r="AE130" s="76">
        <f t="shared" si="30"/>
        <v>0</v>
      </c>
      <c r="AF130" s="71">
        <v>0</v>
      </c>
      <c r="AG130" s="71">
        <v>168475769</v>
      </c>
      <c r="AH130" s="73">
        <v>3208535</v>
      </c>
      <c r="AI130" s="74">
        <v>171684304</v>
      </c>
      <c r="AJ130" s="75">
        <f t="shared" si="31"/>
        <v>0.019044489418534722</v>
      </c>
      <c r="AK130" s="71">
        <v>0</v>
      </c>
      <c r="AL130" s="71">
        <v>0</v>
      </c>
      <c r="AM130" s="25">
        <v>0</v>
      </c>
      <c r="AN130" s="77"/>
    </row>
    <row r="131" spans="1:40" ht="12.75">
      <c r="A131" s="68" t="s">
        <v>267</v>
      </c>
      <c r="B131" s="69" t="s">
        <v>266</v>
      </c>
      <c r="C131" s="24">
        <v>3</v>
      </c>
      <c r="D131" s="24"/>
      <c r="E131" s="70">
        <f t="shared" si="17"/>
        <v>0.05870222026000986</v>
      </c>
      <c r="F131" s="71">
        <v>69224027</v>
      </c>
      <c r="G131" s="72">
        <f t="shared" si="18"/>
        <v>0.035077892186854386</v>
      </c>
      <c r="H131" s="71">
        <v>41365266</v>
      </c>
      <c r="I131" s="72">
        <f t="shared" si="19"/>
        <v>0.052535146706826484</v>
      </c>
      <c r="J131" s="71">
        <v>61951565</v>
      </c>
      <c r="K131" s="73">
        <v>181221</v>
      </c>
      <c r="L131" s="74">
        <f t="shared" si="20"/>
        <v>62132786</v>
      </c>
      <c r="M131" s="75">
        <f t="shared" si="21"/>
        <v>0.0029252045529439006</v>
      </c>
      <c r="N131" s="76">
        <f t="shared" si="22"/>
        <v>0.15926696399333024</v>
      </c>
      <c r="O131" s="71">
        <v>187814031</v>
      </c>
      <c r="P131" s="73">
        <v>-7454082</v>
      </c>
      <c r="Q131" s="74">
        <f t="shared" si="23"/>
        <v>180359949</v>
      </c>
      <c r="R131" s="75">
        <f t="shared" si="24"/>
        <v>-0.03968863220874057</v>
      </c>
      <c r="S131" s="76">
        <f t="shared" si="25"/>
        <v>0.04520240748138441</v>
      </c>
      <c r="T131" s="71">
        <v>53304503</v>
      </c>
      <c r="U131" s="73">
        <v>0</v>
      </c>
      <c r="V131" s="74">
        <f t="shared" si="32"/>
        <v>53304503</v>
      </c>
      <c r="W131" s="75">
        <f t="shared" si="26"/>
        <v>0</v>
      </c>
      <c r="X131" s="76">
        <f t="shared" si="27"/>
        <v>0.6121131163393005</v>
      </c>
      <c r="Y131" s="71">
        <v>721828488</v>
      </c>
      <c r="Z131" s="73">
        <v>-8766463</v>
      </c>
      <c r="AA131" s="74">
        <f t="shared" si="33"/>
        <v>713062025</v>
      </c>
      <c r="AB131" s="75">
        <f t="shared" si="28"/>
        <v>-0.012144800524969029</v>
      </c>
      <c r="AC131" s="76">
        <f t="shared" si="29"/>
        <v>0.037102253032294044</v>
      </c>
      <c r="AD131" s="71">
        <v>43752474</v>
      </c>
      <c r="AE131" s="76">
        <f t="shared" si="30"/>
        <v>0</v>
      </c>
      <c r="AF131" s="71">
        <v>0</v>
      </c>
      <c r="AG131" s="71">
        <v>1179240354</v>
      </c>
      <c r="AH131" s="73">
        <v>-16039324</v>
      </c>
      <c r="AI131" s="74">
        <v>1163201030</v>
      </c>
      <c r="AJ131" s="75">
        <f t="shared" si="31"/>
        <v>-0.013601403603255593</v>
      </c>
      <c r="AK131" s="71">
        <v>6460</v>
      </c>
      <c r="AL131" s="71">
        <v>545818</v>
      </c>
      <c r="AM131" s="25">
        <v>0</v>
      </c>
      <c r="AN131" s="77"/>
    </row>
    <row r="132" spans="1:40" ht="12.75">
      <c r="A132" s="68" t="s">
        <v>269</v>
      </c>
      <c r="B132" s="69" t="s">
        <v>268</v>
      </c>
      <c r="C132" s="24">
        <v>3</v>
      </c>
      <c r="D132" s="24"/>
      <c r="E132" s="70">
        <f t="shared" si="17"/>
        <v>0.10767807255956695</v>
      </c>
      <c r="F132" s="71">
        <v>100832937</v>
      </c>
      <c r="G132" s="72">
        <f t="shared" si="18"/>
        <v>0.03410886219464582</v>
      </c>
      <c r="H132" s="71">
        <v>31940549</v>
      </c>
      <c r="I132" s="72">
        <f t="shared" si="19"/>
        <v>0.014650966445717655</v>
      </c>
      <c r="J132" s="71">
        <v>13719599</v>
      </c>
      <c r="K132" s="73">
        <v>40132</v>
      </c>
      <c r="L132" s="74">
        <f t="shared" si="20"/>
        <v>13759731</v>
      </c>
      <c r="M132" s="75">
        <f t="shared" si="21"/>
        <v>0.0029251583810867943</v>
      </c>
      <c r="N132" s="76">
        <f t="shared" si="22"/>
        <v>0.10981101768305442</v>
      </c>
      <c r="O132" s="71">
        <v>102830290</v>
      </c>
      <c r="P132" s="73">
        <v>-1011046</v>
      </c>
      <c r="Q132" s="74">
        <f t="shared" si="23"/>
        <v>101819244</v>
      </c>
      <c r="R132" s="75">
        <f t="shared" si="24"/>
        <v>-0.009832180770860415</v>
      </c>
      <c r="S132" s="76">
        <f t="shared" si="25"/>
        <v>0.03070671331089799</v>
      </c>
      <c r="T132" s="71">
        <v>28754676</v>
      </c>
      <c r="U132" s="73">
        <v>-408041</v>
      </c>
      <c r="V132" s="74">
        <f t="shared" si="32"/>
        <v>28346635</v>
      </c>
      <c r="W132" s="75">
        <f t="shared" si="26"/>
        <v>-0.014190422455116517</v>
      </c>
      <c r="X132" s="76">
        <f t="shared" si="27"/>
        <v>0.6772274367945454</v>
      </c>
      <c r="Y132" s="71">
        <v>634175834</v>
      </c>
      <c r="Z132" s="73">
        <v>2053037</v>
      </c>
      <c r="AA132" s="74">
        <f t="shared" si="33"/>
        <v>636228871</v>
      </c>
      <c r="AB132" s="75">
        <f t="shared" si="28"/>
        <v>0.003237330863036323</v>
      </c>
      <c r="AC132" s="76">
        <f t="shared" si="29"/>
        <v>0.025816931011571672</v>
      </c>
      <c r="AD132" s="71">
        <v>24175739</v>
      </c>
      <c r="AE132" s="76">
        <f t="shared" si="30"/>
        <v>0</v>
      </c>
      <c r="AF132" s="71">
        <v>0</v>
      </c>
      <c r="AG132" s="71">
        <v>936429624</v>
      </c>
      <c r="AH132" s="73">
        <v>674082</v>
      </c>
      <c r="AI132" s="74">
        <v>937103706</v>
      </c>
      <c r="AJ132" s="75">
        <f t="shared" si="31"/>
        <v>0.0007198426691379426</v>
      </c>
      <c r="AK132" s="71">
        <v>0</v>
      </c>
      <c r="AL132" s="71">
        <v>0</v>
      </c>
      <c r="AM132" s="25">
        <v>0</v>
      </c>
      <c r="AN132" s="77"/>
    </row>
    <row r="133" spans="1:40" ht="12.75">
      <c r="A133" s="68" t="s">
        <v>271</v>
      </c>
      <c r="B133" s="69" t="s">
        <v>270</v>
      </c>
      <c r="C133" s="24">
        <v>3</v>
      </c>
      <c r="D133" s="24"/>
      <c r="E133" s="70">
        <f t="shared" si="17"/>
        <v>0.02626729609747082</v>
      </c>
      <c r="F133" s="71">
        <v>12051066</v>
      </c>
      <c r="G133" s="72">
        <f t="shared" si="18"/>
        <v>0.016083167414450053</v>
      </c>
      <c r="H133" s="71">
        <v>7378731</v>
      </c>
      <c r="I133" s="72">
        <f t="shared" si="19"/>
        <v>0.05582575891303206</v>
      </c>
      <c r="J133" s="71">
        <v>25612073</v>
      </c>
      <c r="K133" s="73">
        <v>74920</v>
      </c>
      <c r="L133" s="74">
        <f t="shared" si="20"/>
        <v>25686993</v>
      </c>
      <c r="M133" s="75">
        <f t="shared" si="21"/>
        <v>0.002925182979136441</v>
      </c>
      <c r="N133" s="76">
        <f t="shared" si="22"/>
        <v>0.07145324758048653</v>
      </c>
      <c r="O133" s="71">
        <v>32781745</v>
      </c>
      <c r="P133" s="73">
        <v>-463364</v>
      </c>
      <c r="Q133" s="74">
        <f t="shared" si="23"/>
        <v>32318381</v>
      </c>
      <c r="R133" s="75">
        <f t="shared" si="24"/>
        <v>-0.014134818021432355</v>
      </c>
      <c r="S133" s="76">
        <f t="shared" si="25"/>
        <v>0.014316676905101723</v>
      </c>
      <c r="T133" s="71">
        <v>6568290</v>
      </c>
      <c r="U133" s="73">
        <v>20014</v>
      </c>
      <c r="V133" s="74">
        <f t="shared" si="32"/>
        <v>6588304</v>
      </c>
      <c r="W133" s="75">
        <f t="shared" si="26"/>
        <v>0.0030470639999147417</v>
      </c>
      <c r="X133" s="76">
        <f t="shared" si="27"/>
        <v>0.7966821977661542</v>
      </c>
      <c r="Y133" s="71">
        <v>365506587</v>
      </c>
      <c r="Z133" s="73">
        <v>19028</v>
      </c>
      <c r="AA133" s="74">
        <f t="shared" si="33"/>
        <v>365525615</v>
      </c>
      <c r="AB133" s="75">
        <f t="shared" si="28"/>
        <v>5.205925331244441E-05</v>
      </c>
      <c r="AC133" s="76">
        <f t="shared" si="29"/>
        <v>0.019371655323304537</v>
      </c>
      <c r="AD133" s="71">
        <v>8887443</v>
      </c>
      <c r="AE133" s="76">
        <f t="shared" si="30"/>
        <v>0</v>
      </c>
      <c r="AF133" s="71">
        <v>0</v>
      </c>
      <c r="AG133" s="71">
        <v>458785935</v>
      </c>
      <c r="AH133" s="73">
        <v>-349402</v>
      </c>
      <c r="AI133" s="74">
        <v>458436533</v>
      </c>
      <c r="AJ133" s="75">
        <f t="shared" si="31"/>
        <v>-0.0007615795806817835</v>
      </c>
      <c r="AK133" s="71">
        <v>0</v>
      </c>
      <c r="AL133" s="71">
        <v>0</v>
      </c>
      <c r="AM133" s="25">
        <v>0</v>
      </c>
      <c r="AN133" s="77"/>
    </row>
    <row r="134" spans="1:40" ht="12.75">
      <c r="A134" s="68" t="s">
        <v>273</v>
      </c>
      <c r="B134" s="69" t="s">
        <v>272</v>
      </c>
      <c r="C134" s="24">
        <v>3</v>
      </c>
      <c r="D134" s="24"/>
      <c r="E134" s="70">
        <f aca="true" t="shared" si="34" ref="E134:E197">+F134/$AG134</f>
        <v>0.01866409489143489</v>
      </c>
      <c r="F134" s="71">
        <v>5694914</v>
      </c>
      <c r="G134" s="72">
        <f aca="true" t="shared" si="35" ref="G134:G197">+H134/$AG134</f>
        <v>0.015652578859556242</v>
      </c>
      <c r="H134" s="71">
        <v>4776020</v>
      </c>
      <c r="I134" s="72">
        <f aca="true" t="shared" si="36" ref="I134:I197">+J134/$AG134</f>
        <v>0.03114547979749672</v>
      </c>
      <c r="J134" s="71">
        <v>9503318</v>
      </c>
      <c r="K134" s="73">
        <v>27799</v>
      </c>
      <c r="L134" s="74">
        <f aca="true" t="shared" si="37" ref="L134:L197">+J134+K134</f>
        <v>9531117</v>
      </c>
      <c r="M134" s="75">
        <f aca="true" t="shared" si="38" ref="M134:M197">+K134/J134</f>
        <v>0.0029251888656151464</v>
      </c>
      <c r="N134" s="76">
        <f aca="true" t="shared" si="39" ref="N134:N197">+O134/$AG134</f>
        <v>0.20372105927387538</v>
      </c>
      <c r="O134" s="71">
        <v>62160738</v>
      </c>
      <c r="P134" s="73">
        <v>1126859</v>
      </c>
      <c r="Q134" s="74">
        <f aca="true" t="shared" si="40" ref="Q134:Q197">+O134+P134</f>
        <v>63287597</v>
      </c>
      <c r="R134" s="75">
        <f aca="true" t="shared" si="41" ref="R134:R197">+P134/O134</f>
        <v>0.01812814706286145</v>
      </c>
      <c r="S134" s="76">
        <f aca="true" t="shared" si="42" ref="S134:S197">+T134/$AG134</f>
        <v>0.013751735807520257</v>
      </c>
      <c r="T134" s="71">
        <v>4196022</v>
      </c>
      <c r="U134" s="73">
        <v>-9925</v>
      </c>
      <c r="V134" s="74">
        <f t="shared" si="32"/>
        <v>4186097</v>
      </c>
      <c r="W134" s="75">
        <f aca="true" t="shared" si="43" ref="W134:W197">+U134/T134</f>
        <v>-0.002365335548764997</v>
      </c>
      <c r="X134" s="76">
        <f aca="true" t="shared" si="44" ref="X134:X197">+Y134/$AG134</f>
        <v>0.6918332556240888</v>
      </c>
      <c r="Y134" s="71">
        <v>211096810</v>
      </c>
      <c r="Z134" s="73">
        <v>4509121</v>
      </c>
      <c r="AA134" s="74">
        <f t="shared" si="33"/>
        <v>215605931</v>
      </c>
      <c r="AB134" s="75">
        <f aca="true" t="shared" si="45" ref="AB134:AB197">+Z134/Y134</f>
        <v>0.021360441211783352</v>
      </c>
      <c r="AC134" s="76">
        <f aca="true" t="shared" si="46" ref="AC134:AC197">+AD134/$AG134</f>
        <v>0.025231795746027706</v>
      </c>
      <c r="AD134" s="71">
        <v>7698895</v>
      </c>
      <c r="AE134" s="76">
        <f aca="true" t="shared" si="47" ref="AE134:AE197">AF134/$AG134</f>
        <v>0</v>
      </c>
      <c r="AF134" s="71">
        <v>0</v>
      </c>
      <c r="AG134" s="71">
        <v>305126717</v>
      </c>
      <c r="AH134" s="73">
        <v>5653854</v>
      </c>
      <c r="AI134" s="74">
        <v>310780571</v>
      </c>
      <c r="AJ134" s="75">
        <f aca="true" t="shared" si="48" ref="AJ134:AJ197">+AH134/AG134</f>
        <v>0.018529527848588887</v>
      </c>
      <c r="AK134" s="71">
        <v>0</v>
      </c>
      <c r="AL134" s="71">
        <v>0</v>
      </c>
      <c r="AM134" s="25">
        <v>0</v>
      </c>
      <c r="AN134" s="77"/>
    </row>
    <row r="135" spans="1:40" ht="12.75">
      <c r="A135" s="68" t="s">
        <v>275</v>
      </c>
      <c r="B135" s="78" t="s">
        <v>274</v>
      </c>
      <c r="C135" s="24">
        <v>3</v>
      </c>
      <c r="D135" s="24"/>
      <c r="E135" s="70">
        <f t="shared" si="34"/>
        <v>0.04288466399615579</v>
      </c>
      <c r="F135" s="71">
        <v>31149486</v>
      </c>
      <c r="G135" s="72">
        <f t="shared" si="35"/>
        <v>0.0070569813348434415</v>
      </c>
      <c r="H135" s="71">
        <v>5125873</v>
      </c>
      <c r="I135" s="72">
        <f t="shared" si="36"/>
        <v>0.0148600951691241</v>
      </c>
      <c r="J135" s="71">
        <v>10793703</v>
      </c>
      <c r="K135" s="73">
        <v>31573</v>
      </c>
      <c r="L135" s="74">
        <f t="shared" si="37"/>
        <v>10825276</v>
      </c>
      <c r="M135" s="75">
        <f t="shared" si="38"/>
        <v>0.002925131440062785</v>
      </c>
      <c r="N135" s="76">
        <f t="shared" si="39"/>
        <v>0.1686840473235106</v>
      </c>
      <c r="O135" s="71">
        <v>122524485</v>
      </c>
      <c r="P135" s="73">
        <v>2270638</v>
      </c>
      <c r="Q135" s="74">
        <f t="shared" si="40"/>
        <v>124795123</v>
      </c>
      <c r="R135" s="75">
        <f t="shared" si="41"/>
        <v>0.01853211625415116</v>
      </c>
      <c r="S135" s="76">
        <f t="shared" si="42"/>
        <v>0.03928786581166939</v>
      </c>
      <c r="T135" s="71">
        <v>28536934</v>
      </c>
      <c r="U135" s="73">
        <v>-137206</v>
      </c>
      <c r="V135" s="74">
        <f aca="true" t="shared" si="49" ref="V135:V198">+T135+U135</f>
        <v>28399728</v>
      </c>
      <c r="W135" s="75">
        <f t="shared" si="43"/>
        <v>-0.004808014764305093</v>
      </c>
      <c r="X135" s="76">
        <f t="shared" si="44"/>
        <v>0.6996281159547317</v>
      </c>
      <c r="Y135" s="71">
        <v>508178313</v>
      </c>
      <c r="Z135" s="73">
        <v>7108419</v>
      </c>
      <c r="AA135" s="74">
        <f aca="true" t="shared" si="50" ref="AA135:AA198">+Y135+Z135</f>
        <v>515286732</v>
      </c>
      <c r="AB135" s="75">
        <f t="shared" si="45"/>
        <v>0.013988040847386574</v>
      </c>
      <c r="AC135" s="76">
        <f t="shared" si="46"/>
        <v>0.02759823040996499</v>
      </c>
      <c r="AD135" s="71">
        <v>20046110</v>
      </c>
      <c r="AE135" s="76">
        <f t="shared" si="47"/>
        <v>0</v>
      </c>
      <c r="AF135" s="71">
        <v>0</v>
      </c>
      <c r="AG135" s="71">
        <v>726354904</v>
      </c>
      <c r="AH135" s="73">
        <v>9273424</v>
      </c>
      <c r="AI135" s="74">
        <v>735628328</v>
      </c>
      <c r="AJ135" s="75">
        <f t="shared" si="48"/>
        <v>0.012767070131875918</v>
      </c>
      <c r="AK135" s="71">
        <v>0</v>
      </c>
      <c r="AL135" s="71">
        <v>18135</v>
      </c>
      <c r="AM135" s="25">
        <v>0</v>
      </c>
      <c r="AN135" s="77"/>
    </row>
    <row r="136" spans="1:40" ht="12.75">
      <c r="A136" s="68" t="s">
        <v>277</v>
      </c>
      <c r="B136" s="69" t="s">
        <v>276</v>
      </c>
      <c r="C136" s="24">
        <v>3</v>
      </c>
      <c r="D136" s="24"/>
      <c r="E136" s="70">
        <f t="shared" si="34"/>
        <v>0.03618560814509649</v>
      </c>
      <c r="F136" s="71">
        <v>28345681</v>
      </c>
      <c r="G136" s="72">
        <f t="shared" si="35"/>
        <v>0.03362906986094264</v>
      </c>
      <c r="H136" s="71">
        <v>26343039</v>
      </c>
      <c r="I136" s="72">
        <f t="shared" si="36"/>
        <v>0.005197862089973756</v>
      </c>
      <c r="J136" s="71">
        <v>4071700</v>
      </c>
      <c r="K136" s="73">
        <v>11910</v>
      </c>
      <c r="L136" s="74">
        <f t="shared" si="37"/>
        <v>4083610</v>
      </c>
      <c r="M136" s="75">
        <f t="shared" si="38"/>
        <v>0.00292506815335118</v>
      </c>
      <c r="N136" s="76">
        <f t="shared" si="39"/>
        <v>0.07067065101257378</v>
      </c>
      <c r="O136" s="71">
        <v>55359239</v>
      </c>
      <c r="P136" s="73">
        <v>34551</v>
      </c>
      <c r="Q136" s="74">
        <f t="shared" si="40"/>
        <v>55393790</v>
      </c>
      <c r="R136" s="75">
        <f t="shared" si="41"/>
        <v>0.00062412346383591</v>
      </c>
      <c r="S136" s="76">
        <f t="shared" si="42"/>
        <v>0.012605635772620085</v>
      </c>
      <c r="T136" s="71">
        <v>9874515</v>
      </c>
      <c r="U136" s="73">
        <v>131386</v>
      </c>
      <c r="V136" s="74">
        <f t="shared" si="49"/>
        <v>10005901</v>
      </c>
      <c r="W136" s="75">
        <f t="shared" si="43"/>
        <v>0.013305564880908075</v>
      </c>
      <c r="X136" s="76">
        <f t="shared" si="44"/>
        <v>0.8211751536534284</v>
      </c>
      <c r="Y136" s="71">
        <v>643260405</v>
      </c>
      <c r="Z136" s="73">
        <v>7256274</v>
      </c>
      <c r="AA136" s="74">
        <f t="shared" si="50"/>
        <v>650516679</v>
      </c>
      <c r="AB136" s="75">
        <f t="shared" si="45"/>
        <v>0.011280461137663214</v>
      </c>
      <c r="AC136" s="76">
        <f t="shared" si="46"/>
        <v>0.02018605706308925</v>
      </c>
      <c r="AD136" s="71">
        <v>15812572</v>
      </c>
      <c r="AE136" s="76">
        <f t="shared" si="47"/>
        <v>0.0003499624022755619</v>
      </c>
      <c r="AF136" s="71">
        <v>274140</v>
      </c>
      <c r="AG136" s="71">
        <v>783341291</v>
      </c>
      <c r="AH136" s="73">
        <v>7434121</v>
      </c>
      <c r="AI136" s="74">
        <v>790775412</v>
      </c>
      <c r="AJ136" s="75">
        <f t="shared" si="48"/>
        <v>0.009490270825006211</v>
      </c>
      <c r="AK136" s="71">
        <v>0</v>
      </c>
      <c r="AL136" s="71">
        <v>0</v>
      </c>
      <c r="AM136" s="25">
        <v>0</v>
      </c>
      <c r="AN136" s="77"/>
    </row>
    <row r="137" spans="1:40" ht="12.75">
      <c r="A137" s="68" t="s">
        <v>279</v>
      </c>
      <c r="B137" s="69" t="s">
        <v>278</v>
      </c>
      <c r="C137" s="24">
        <v>3</v>
      </c>
      <c r="D137" s="24"/>
      <c r="E137" s="70">
        <f t="shared" si="34"/>
        <v>0.034315535421649494</v>
      </c>
      <c r="F137" s="71">
        <v>19944546</v>
      </c>
      <c r="G137" s="72">
        <f t="shared" si="35"/>
        <v>0.008471111351314812</v>
      </c>
      <c r="H137" s="71">
        <v>4923498</v>
      </c>
      <c r="I137" s="72">
        <f t="shared" si="36"/>
        <v>0.008518102940064744</v>
      </c>
      <c r="J137" s="71">
        <v>4950810</v>
      </c>
      <c r="K137" s="73">
        <v>14482</v>
      </c>
      <c r="L137" s="74">
        <f t="shared" si="37"/>
        <v>4965292</v>
      </c>
      <c r="M137" s="75">
        <f t="shared" si="38"/>
        <v>0.0029251779001819903</v>
      </c>
      <c r="N137" s="76">
        <f t="shared" si="39"/>
        <v>0.13686392788864044</v>
      </c>
      <c r="O137" s="71">
        <v>79546738</v>
      </c>
      <c r="P137" s="73">
        <v>2314844</v>
      </c>
      <c r="Q137" s="74">
        <f t="shared" si="40"/>
        <v>81861582</v>
      </c>
      <c r="R137" s="75">
        <f t="shared" si="41"/>
        <v>0.02910042646877613</v>
      </c>
      <c r="S137" s="76">
        <f t="shared" si="42"/>
        <v>0.020843398606918934</v>
      </c>
      <c r="T137" s="71">
        <v>12114400</v>
      </c>
      <c r="U137" s="73">
        <v>381864</v>
      </c>
      <c r="V137" s="74">
        <f t="shared" si="49"/>
        <v>12496264</v>
      </c>
      <c r="W137" s="75">
        <f t="shared" si="43"/>
        <v>0.03152149508023509</v>
      </c>
      <c r="X137" s="76">
        <f t="shared" si="44"/>
        <v>0.7708253629695042</v>
      </c>
      <c r="Y137" s="71">
        <v>448011716</v>
      </c>
      <c r="Z137" s="73">
        <v>-2734432</v>
      </c>
      <c r="AA137" s="74">
        <f t="shared" si="50"/>
        <v>445277284</v>
      </c>
      <c r="AB137" s="75">
        <f t="shared" si="45"/>
        <v>-0.0061034832401570495</v>
      </c>
      <c r="AC137" s="76">
        <f t="shared" si="46"/>
        <v>0.02016256082190739</v>
      </c>
      <c r="AD137" s="71">
        <v>11718690</v>
      </c>
      <c r="AE137" s="76">
        <f t="shared" si="47"/>
        <v>0</v>
      </c>
      <c r="AF137" s="71">
        <v>0</v>
      </c>
      <c r="AG137" s="71">
        <v>581210398</v>
      </c>
      <c r="AH137" s="73">
        <v>-23242</v>
      </c>
      <c r="AI137" s="74">
        <v>581187156</v>
      </c>
      <c r="AJ137" s="75">
        <f t="shared" si="48"/>
        <v>-3.998896110595736E-05</v>
      </c>
      <c r="AK137" s="71">
        <v>0</v>
      </c>
      <c r="AL137" s="71">
        <v>0</v>
      </c>
      <c r="AM137" s="25">
        <v>0</v>
      </c>
      <c r="AN137" s="77"/>
    </row>
    <row r="138" spans="1:40" ht="12.75">
      <c r="A138" s="68" t="s">
        <v>281</v>
      </c>
      <c r="B138" s="69" t="s">
        <v>280</v>
      </c>
      <c r="C138" s="24">
        <v>3</v>
      </c>
      <c r="D138" s="24"/>
      <c r="E138" s="70">
        <f t="shared" si="34"/>
        <v>0.056610466506406484</v>
      </c>
      <c r="F138" s="71">
        <v>79654621</v>
      </c>
      <c r="G138" s="72">
        <f t="shared" si="35"/>
        <v>0.014013645638543742</v>
      </c>
      <c r="H138" s="71">
        <v>19718114</v>
      </c>
      <c r="I138" s="72">
        <f t="shared" si="36"/>
        <v>0.00810253034574237</v>
      </c>
      <c r="J138" s="71">
        <v>11400789</v>
      </c>
      <c r="K138" s="73">
        <v>33350</v>
      </c>
      <c r="L138" s="74">
        <f t="shared" si="37"/>
        <v>11434139</v>
      </c>
      <c r="M138" s="75">
        <f t="shared" si="38"/>
        <v>0.0029252361393584253</v>
      </c>
      <c r="N138" s="76">
        <f t="shared" si="39"/>
        <v>0.15799652701823788</v>
      </c>
      <c r="O138" s="71">
        <v>222311425</v>
      </c>
      <c r="P138" s="73">
        <v>6855823</v>
      </c>
      <c r="Q138" s="74">
        <f t="shared" si="40"/>
        <v>229167248</v>
      </c>
      <c r="R138" s="75">
        <f t="shared" si="41"/>
        <v>0.03083882441039636</v>
      </c>
      <c r="S138" s="76">
        <f t="shared" si="42"/>
        <v>0.05207201248910939</v>
      </c>
      <c r="T138" s="71">
        <v>73268720</v>
      </c>
      <c r="U138" s="73">
        <v>2317497</v>
      </c>
      <c r="V138" s="74">
        <f t="shared" si="49"/>
        <v>75586217</v>
      </c>
      <c r="W138" s="75">
        <f t="shared" si="43"/>
        <v>0.03163010081246131</v>
      </c>
      <c r="X138" s="76">
        <f t="shared" si="44"/>
        <v>0.6952038437927069</v>
      </c>
      <c r="Y138" s="71">
        <v>978197180</v>
      </c>
      <c r="Z138" s="73">
        <v>-23241034</v>
      </c>
      <c r="AA138" s="74">
        <f t="shared" si="50"/>
        <v>954956146</v>
      </c>
      <c r="AB138" s="75">
        <f t="shared" si="45"/>
        <v>-0.023759048252418802</v>
      </c>
      <c r="AC138" s="76">
        <f t="shared" si="46"/>
        <v>0.016000974209253168</v>
      </c>
      <c r="AD138" s="71">
        <v>22514415</v>
      </c>
      <c r="AE138" s="76">
        <f t="shared" si="47"/>
        <v>0</v>
      </c>
      <c r="AF138" s="71">
        <v>0</v>
      </c>
      <c r="AG138" s="71">
        <v>1407065264</v>
      </c>
      <c r="AH138" s="73">
        <v>-14034364</v>
      </c>
      <c r="AI138" s="74">
        <v>1393030900</v>
      </c>
      <c r="AJ138" s="75">
        <f t="shared" si="48"/>
        <v>-0.009974209696644178</v>
      </c>
      <c r="AK138" s="71">
        <v>60480</v>
      </c>
      <c r="AL138" s="71">
        <v>102965</v>
      </c>
      <c r="AM138" s="25">
        <v>0</v>
      </c>
      <c r="AN138" s="77"/>
    </row>
    <row r="139" spans="1:40" ht="12.75">
      <c r="A139" s="68" t="s">
        <v>283</v>
      </c>
      <c r="B139" s="69" t="s">
        <v>282</v>
      </c>
      <c r="C139" s="24">
        <v>3</v>
      </c>
      <c r="D139" s="24"/>
      <c r="E139" s="70">
        <f t="shared" si="34"/>
        <v>0.03446631751741696</v>
      </c>
      <c r="F139" s="71">
        <v>35604564</v>
      </c>
      <c r="G139" s="72">
        <f t="shared" si="35"/>
        <v>0.03125195741894677</v>
      </c>
      <c r="H139" s="71">
        <v>32284050</v>
      </c>
      <c r="I139" s="72">
        <f t="shared" si="36"/>
        <v>0.10783518639968032</v>
      </c>
      <c r="J139" s="71">
        <v>111396432</v>
      </c>
      <c r="K139" s="73">
        <v>325856</v>
      </c>
      <c r="L139" s="74">
        <f t="shared" si="37"/>
        <v>111722288</v>
      </c>
      <c r="M139" s="75">
        <f t="shared" si="38"/>
        <v>0.0029251924334524467</v>
      </c>
      <c r="N139" s="76">
        <f t="shared" si="39"/>
        <v>0.38798408666422707</v>
      </c>
      <c r="O139" s="71">
        <v>400797220</v>
      </c>
      <c r="P139" s="73">
        <v>12903361</v>
      </c>
      <c r="Q139" s="74">
        <f t="shared" si="40"/>
        <v>413700581</v>
      </c>
      <c r="R139" s="75">
        <f t="shared" si="41"/>
        <v>0.03219423777440372</v>
      </c>
      <c r="S139" s="76">
        <f t="shared" si="42"/>
        <v>0.10840007888522385</v>
      </c>
      <c r="T139" s="71">
        <v>111979980</v>
      </c>
      <c r="U139" s="73">
        <v>0</v>
      </c>
      <c r="V139" s="74">
        <f t="shared" si="49"/>
        <v>111979980</v>
      </c>
      <c r="W139" s="75">
        <f t="shared" si="43"/>
        <v>0</v>
      </c>
      <c r="X139" s="76">
        <f t="shared" si="44"/>
        <v>0.3197621305339037</v>
      </c>
      <c r="Y139" s="71">
        <v>330322241</v>
      </c>
      <c r="Z139" s="73">
        <v>4597703</v>
      </c>
      <c r="AA139" s="74">
        <f t="shared" si="50"/>
        <v>334919944</v>
      </c>
      <c r="AB139" s="75">
        <f t="shared" si="45"/>
        <v>0.013918841753074689</v>
      </c>
      <c r="AC139" s="76">
        <f t="shared" si="46"/>
        <v>0.010171063699458147</v>
      </c>
      <c r="AD139" s="71">
        <v>10506962</v>
      </c>
      <c r="AE139" s="76">
        <f t="shared" si="47"/>
        <v>0.00012917888114320699</v>
      </c>
      <c r="AF139" s="71">
        <v>133445</v>
      </c>
      <c r="AG139" s="71">
        <v>1033024894</v>
      </c>
      <c r="AH139" s="73">
        <v>17826920</v>
      </c>
      <c r="AI139" s="74">
        <v>1050851814</v>
      </c>
      <c r="AJ139" s="75">
        <f t="shared" si="48"/>
        <v>0.017257009103596684</v>
      </c>
      <c r="AK139" s="71">
        <v>18120</v>
      </c>
      <c r="AL139" s="71">
        <v>2961315</v>
      </c>
      <c r="AM139" s="25">
        <v>0</v>
      </c>
      <c r="AN139" s="77"/>
    </row>
    <row r="140" spans="1:40" ht="12.75">
      <c r="A140" s="68" t="s">
        <v>285</v>
      </c>
      <c r="B140" s="69" t="s">
        <v>284</v>
      </c>
      <c r="C140" s="24">
        <v>3</v>
      </c>
      <c r="D140" s="24"/>
      <c r="E140" s="70">
        <f t="shared" si="34"/>
        <v>0.052131245233863914</v>
      </c>
      <c r="F140" s="71">
        <v>25402592</v>
      </c>
      <c r="G140" s="72">
        <f t="shared" si="35"/>
        <v>0.031164705875399597</v>
      </c>
      <c r="H140" s="71">
        <v>15185985</v>
      </c>
      <c r="I140" s="72">
        <f t="shared" si="36"/>
        <v>0.11920697701332038</v>
      </c>
      <c r="J140" s="71">
        <v>58087356</v>
      </c>
      <c r="K140" s="73">
        <v>169917</v>
      </c>
      <c r="L140" s="74">
        <f t="shared" si="37"/>
        <v>58257273</v>
      </c>
      <c r="M140" s="75">
        <f t="shared" si="38"/>
        <v>0.0029251976970685323</v>
      </c>
      <c r="N140" s="76">
        <f t="shared" si="39"/>
        <v>0.09156076087696921</v>
      </c>
      <c r="O140" s="71">
        <v>44615866</v>
      </c>
      <c r="P140" s="73">
        <v>1300134</v>
      </c>
      <c r="Q140" s="74">
        <f t="shared" si="40"/>
        <v>45916000</v>
      </c>
      <c r="R140" s="75">
        <f t="shared" si="41"/>
        <v>0.029140620065516605</v>
      </c>
      <c r="S140" s="76">
        <f t="shared" si="42"/>
        <v>0.01699481674568437</v>
      </c>
      <c r="T140" s="71">
        <v>8281260</v>
      </c>
      <c r="U140" s="73">
        <v>0</v>
      </c>
      <c r="V140" s="74">
        <f t="shared" si="49"/>
        <v>8281260</v>
      </c>
      <c r="W140" s="75">
        <f t="shared" si="43"/>
        <v>0</v>
      </c>
      <c r="X140" s="76">
        <f t="shared" si="44"/>
        <v>0.667342018919035</v>
      </c>
      <c r="Y140" s="71">
        <v>325183428</v>
      </c>
      <c r="Z140" s="73">
        <v>2967335</v>
      </c>
      <c r="AA140" s="74">
        <f t="shared" si="50"/>
        <v>328150763</v>
      </c>
      <c r="AB140" s="75">
        <f t="shared" si="45"/>
        <v>0.00912511138175221</v>
      </c>
      <c r="AC140" s="76">
        <f t="shared" si="46"/>
        <v>0.02159553510825586</v>
      </c>
      <c r="AD140" s="71">
        <v>10523105</v>
      </c>
      <c r="AE140" s="76">
        <f t="shared" si="47"/>
        <v>3.940227471630404E-06</v>
      </c>
      <c r="AF140" s="71">
        <v>1920</v>
      </c>
      <c r="AG140" s="71">
        <v>487281512</v>
      </c>
      <c r="AH140" s="73">
        <v>4437386</v>
      </c>
      <c r="AI140" s="74">
        <v>491718898</v>
      </c>
      <c r="AJ140" s="75">
        <f t="shared" si="48"/>
        <v>0.009106411572618827</v>
      </c>
      <c r="AK140" s="71">
        <v>0</v>
      </c>
      <c r="AL140" s="71">
        <v>0</v>
      </c>
      <c r="AM140" s="25">
        <v>0</v>
      </c>
      <c r="AN140" s="77"/>
    </row>
    <row r="141" spans="1:40" ht="12.75">
      <c r="A141" s="68" t="s">
        <v>287</v>
      </c>
      <c r="B141" s="69" t="s">
        <v>286</v>
      </c>
      <c r="C141" s="24">
        <v>2</v>
      </c>
      <c r="D141" s="24"/>
      <c r="E141" s="70">
        <f t="shared" si="34"/>
        <v>0.04653450493226837</v>
      </c>
      <c r="F141" s="71">
        <v>23060291</v>
      </c>
      <c r="G141" s="72">
        <f t="shared" si="35"/>
        <v>0.001408809313764033</v>
      </c>
      <c r="H141" s="71">
        <v>698139</v>
      </c>
      <c r="I141" s="72">
        <f t="shared" si="36"/>
        <v>0.0005467715151303964</v>
      </c>
      <c r="J141" s="71">
        <v>270954</v>
      </c>
      <c r="K141" s="73">
        <v>792</v>
      </c>
      <c r="L141" s="74">
        <f t="shared" si="37"/>
        <v>271746</v>
      </c>
      <c r="M141" s="75">
        <f t="shared" si="38"/>
        <v>0.0029230053809871787</v>
      </c>
      <c r="N141" s="76">
        <f t="shared" si="39"/>
        <v>0.05128086969494874</v>
      </c>
      <c r="O141" s="71">
        <v>25412364</v>
      </c>
      <c r="P141" s="73">
        <v>-4763</v>
      </c>
      <c r="Q141" s="74">
        <f t="shared" si="40"/>
        <v>25407601</v>
      </c>
      <c r="R141" s="75">
        <f t="shared" si="41"/>
        <v>-0.00018742845018275355</v>
      </c>
      <c r="S141" s="76">
        <f t="shared" si="42"/>
        <v>0.0045054962449227074</v>
      </c>
      <c r="T141" s="71">
        <v>2232710</v>
      </c>
      <c r="U141" s="73">
        <v>0</v>
      </c>
      <c r="V141" s="74">
        <f t="shared" si="49"/>
        <v>2232710</v>
      </c>
      <c r="W141" s="75">
        <f t="shared" si="43"/>
        <v>0</v>
      </c>
      <c r="X141" s="76">
        <f t="shared" si="44"/>
        <v>0.8762592762216952</v>
      </c>
      <c r="Y141" s="71">
        <v>434232489</v>
      </c>
      <c r="Z141" s="73">
        <v>672974</v>
      </c>
      <c r="AA141" s="74">
        <f t="shared" si="50"/>
        <v>434905463</v>
      </c>
      <c r="AB141" s="75">
        <f t="shared" si="45"/>
        <v>0.0015498011250834804</v>
      </c>
      <c r="AC141" s="76">
        <f t="shared" si="46"/>
        <v>0.019464272077270615</v>
      </c>
      <c r="AD141" s="71">
        <v>9645569</v>
      </c>
      <c r="AE141" s="76">
        <f t="shared" si="47"/>
        <v>0</v>
      </c>
      <c r="AF141" s="71">
        <v>0</v>
      </c>
      <c r="AG141" s="71">
        <v>495552516</v>
      </c>
      <c r="AH141" s="73">
        <v>669003</v>
      </c>
      <c r="AI141" s="74">
        <v>496221519</v>
      </c>
      <c r="AJ141" s="75">
        <f t="shared" si="48"/>
        <v>0.001350014334303168</v>
      </c>
      <c r="AK141" s="71">
        <v>0</v>
      </c>
      <c r="AL141" s="71">
        <v>0</v>
      </c>
      <c r="AM141" s="25">
        <v>0</v>
      </c>
      <c r="AN141" s="77"/>
    </row>
    <row r="142" spans="1:40" ht="12.75">
      <c r="A142" s="68" t="s">
        <v>289</v>
      </c>
      <c r="B142" s="69" t="s">
        <v>288</v>
      </c>
      <c r="C142" s="24">
        <v>3</v>
      </c>
      <c r="D142" s="24"/>
      <c r="E142" s="70">
        <f t="shared" si="34"/>
        <v>0.045775201107498865</v>
      </c>
      <c r="F142" s="71">
        <v>26168116</v>
      </c>
      <c r="G142" s="72">
        <f t="shared" si="35"/>
        <v>0.10155661250452426</v>
      </c>
      <c r="H142" s="71">
        <v>58056440</v>
      </c>
      <c r="I142" s="72">
        <f t="shared" si="36"/>
        <v>0.10848463259158984</v>
      </c>
      <c r="J142" s="71">
        <v>62016952</v>
      </c>
      <c r="K142" s="73">
        <v>181412</v>
      </c>
      <c r="L142" s="74">
        <f t="shared" si="37"/>
        <v>62198364</v>
      </c>
      <c r="M142" s="75">
        <f t="shared" si="38"/>
        <v>0.002925200193650278</v>
      </c>
      <c r="N142" s="76">
        <f t="shared" si="39"/>
        <v>0.2048035658261783</v>
      </c>
      <c r="O142" s="71">
        <v>117079190</v>
      </c>
      <c r="P142" s="73">
        <v>-3547854</v>
      </c>
      <c r="Q142" s="74">
        <f t="shared" si="40"/>
        <v>113531336</v>
      </c>
      <c r="R142" s="75">
        <f t="shared" si="41"/>
        <v>-0.030303028232429693</v>
      </c>
      <c r="S142" s="76">
        <f t="shared" si="42"/>
        <v>0.12391756792564629</v>
      </c>
      <c r="T142" s="71">
        <v>70839433</v>
      </c>
      <c r="U142" s="73">
        <v>0</v>
      </c>
      <c r="V142" s="74">
        <f t="shared" si="49"/>
        <v>70839433</v>
      </c>
      <c r="W142" s="75">
        <f t="shared" si="43"/>
        <v>0</v>
      </c>
      <c r="X142" s="76">
        <f t="shared" si="44"/>
        <v>0.3474145248774809</v>
      </c>
      <c r="Y142" s="71">
        <v>198604995</v>
      </c>
      <c r="Z142" s="73">
        <v>-5367703</v>
      </c>
      <c r="AA142" s="74">
        <f t="shared" si="50"/>
        <v>193237292</v>
      </c>
      <c r="AB142" s="75">
        <f t="shared" si="45"/>
        <v>-0.027027029204376253</v>
      </c>
      <c r="AC142" s="76">
        <f t="shared" si="46"/>
        <v>0.01136120131479831</v>
      </c>
      <c r="AD142" s="71">
        <v>6494810</v>
      </c>
      <c r="AE142" s="76">
        <f t="shared" si="47"/>
        <v>0.056686693852283226</v>
      </c>
      <c r="AF142" s="71">
        <v>32405843</v>
      </c>
      <c r="AG142" s="71">
        <v>571665779</v>
      </c>
      <c r="AH142" s="73">
        <v>-8734145</v>
      </c>
      <c r="AI142" s="74">
        <v>562931634</v>
      </c>
      <c r="AJ142" s="75">
        <f t="shared" si="48"/>
        <v>-0.015278411478956134</v>
      </c>
      <c r="AK142" s="71">
        <v>0</v>
      </c>
      <c r="AL142" s="71">
        <v>26398</v>
      </c>
      <c r="AM142" s="25">
        <v>0</v>
      </c>
      <c r="AN142" s="77"/>
    </row>
    <row r="143" spans="1:40" ht="12.75">
      <c r="A143" s="68" t="s">
        <v>291</v>
      </c>
      <c r="B143" s="69" t="s">
        <v>290</v>
      </c>
      <c r="C143" s="24">
        <v>3</v>
      </c>
      <c r="D143" s="24"/>
      <c r="E143" s="70">
        <f t="shared" si="34"/>
        <v>0.042622969809200224</v>
      </c>
      <c r="F143" s="71">
        <v>21930370</v>
      </c>
      <c r="G143" s="72">
        <f t="shared" si="35"/>
        <v>0.003175264385743302</v>
      </c>
      <c r="H143" s="71">
        <v>1633737</v>
      </c>
      <c r="I143" s="72">
        <f t="shared" si="36"/>
        <v>0.0003551426641363341</v>
      </c>
      <c r="J143" s="71">
        <v>182728</v>
      </c>
      <c r="K143" s="73">
        <v>535</v>
      </c>
      <c r="L143" s="74">
        <f t="shared" si="37"/>
        <v>183263</v>
      </c>
      <c r="M143" s="75">
        <f t="shared" si="38"/>
        <v>0.002927849043386892</v>
      </c>
      <c r="N143" s="76">
        <f t="shared" si="39"/>
        <v>0.12060936641159462</v>
      </c>
      <c r="O143" s="71">
        <v>62055930</v>
      </c>
      <c r="P143" s="73">
        <v>-410267</v>
      </c>
      <c r="Q143" s="74">
        <f t="shared" si="40"/>
        <v>61645663</v>
      </c>
      <c r="R143" s="75">
        <f t="shared" si="41"/>
        <v>-0.006611245694005391</v>
      </c>
      <c r="S143" s="76">
        <f t="shared" si="42"/>
        <v>0.015481070035782283</v>
      </c>
      <c r="T143" s="71">
        <v>7965320</v>
      </c>
      <c r="U143" s="73">
        <v>0</v>
      </c>
      <c r="V143" s="74">
        <f t="shared" si="49"/>
        <v>7965320</v>
      </c>
      <c r="W143" s="75">
        <f t="shared" si="43"/>
        <v>0</v>
      </c>
      <c r="X143" s="76">
        <f t="shared" si="44"/>
        <v>0.7900284496235025</v>
      </c>
      <c r="Y143" s="71">
        <v>406485430</v>
      </c>
      <c r="Z143" s="73">
        <v>29276</v>
      </c>
      <c r="AA143" s="74">
        <f t="shared" si="50"/>
        <v>406514706</v>
      </c>
      <c r="AB143" s="75">
        <f t="shared" si="45"/>
        <v>7.202226165892342E-05</v>
      </c>
      <c r="AC143" s="76">
        <f t="shared" si="46"/>
        <v>0.027727737070040757</v>
      </c>
      <c r="AD143" s="71">
        <v>14266475</v>
      </c>
      <c r="AE143" s="76">
        <f t="shared" si="47"/>
        <v>0</v>
      </c>
      <c r="AF143" s="71">
        <v>0</v>
      </c>
      <c r="AG143" s="71">
        <v>514519990</v>
      </c>
      <c r="AH143" s="73">
        <v>-380456</v>
      </c>
      <c r="AI143" s="74">
        <v>514139534</v>
      </c>
      <c r="AJ143" s="75">
        <f t="shared" si="48"/>
        <v>-0.0007394387145191385</v>
      </c>
      <c r="AK143" s="71">
        <v>0</v>
      </c>
      <c r="AL143" s="71">
        <v>7755</v>
      </c>
      <c r="AM143" s="25">
        <v>0</v>
      </c>
      <c r="AN143" s="77"/>
    </row>
    <row r="144" spans="1:40" ht="12.75">
      <c r="A144" s="68" t="s">
        <v>293</v>
      </c>
      <c r="B144" s="69" t="s">
        <v>292</v>
      </c>
      <c r="C144" s="24">
        <v>3</v>
      </c>
      <c r="D144" s="24"/>
      <c r="E144" s="70">
        <f t="shared" si="34"/>
        <v>0.03299591476029443</v>
      </c>
      <c r="F144" s="71">
        <v>18857969</v>
      </c>
      <c r="G144" s="72">
        <f t="shared" si="35"/>
        <v>0.011002733150351572</v>
      </c>
      <c r="H144" s="71">
        <v>6288330</v>
      </c>
      <c r="I144" s="72">
        <f t="shared" si="36"/>
        <v>0.0004900823492110899</v>
      </c>
      <c r="J144" s="71">
        <v>280094</v>
      </c>
      <c r="K144" s="73">
        <v>819</v>
      </c>
      <c r="L144" s="74">
        <f t="shared" si="37"/>
        <v>280913</v>
      </c>
      <c r="M144" s="75">
        <f t="shared" si="38"/>
        <v>0.00292401836526309</v>
      </c>
      <c r="N144" s="76">
        <f t="shared" si="39"/>
        <v>0.2983173903499665</v>
      </c>
      <c r="O144" s="71">
        <v>170495655</v>
      </c>
      <c r="P144" s="73">
        <v>-1358915</v>
      </c>
      <c r="Q144" s="74">
        <f t="shared" si="40"/>
        <v>169136740</v>
      </c>
      <c r="R144" s="75">
        <f t="shared" si="41"/>
        <v>-0.007970379069190943</v>
      </c>
      <c r="S144" s="76">
        <f t="shared" si="42"/>
        <v>0.03142920288272298</v>
      </c>
      <c r="T144" s="71">
        <v>17962555</v>
      </c>
      <c r="U144" s="73">
        <v>128839</v>
      </c>
      <c r="V144" s="74">
        <f t="shared" si="49"/>
        <v>18091394</v>
      </c>
      <c r="W144" s="75">
        <f t="shared" si="43"/>
        <v>0.007172643312713587</v>
      </c>
      <c r="X144" s="76">
        <f t="shared" si="44"/>
        <v>0.6030285239391319</v>
      </c>
      <c r="Y144" s="71">
        <v>344645490</v>
      </c>
      <c r="Z144" s="73">
        <v>0</v>
      </c>
      <c r="AA144" s="74">
        <f t="shared" si="50"/>
        <v>344645490</v>
      </c>
      <c r="AB144" s="75">
        <f t="shared" si="45"/>
        <v>0</v>
      </c>
      <c r="AC144" s="76">
        <f t="shared" si="46"/>
        <v>0.022736152568321507</v>
      </c>
      <c r="AD144" s="71">
        <v>12994265</v>
      </c>
      <c r="AE144" s="76">
        <f t="shared" si="47"/>
        <v>0</v>
      </c>
      <c r="AF144" s="71">
        <v>0</v>
      </c>
      <c r="AG144" s="71">
        <v>571524358</v>
      </c>
      <c r="AH144" s="73">
        <v>-1229257</v>
      </c>
      <c r="AI144" s="74">
        <v>570295101</v>
      </c>
      <c r="AJ144" s="75">
        <f t="shared" si="48"/>
        <v>-0.002150839212350771</v>
      </c>
      <c r="AK144" s="71">
        <v>0</v>
      </c>
      <c r="AL144" s="71">
        <v>62610</v>
      </c>
      <c r="AM144" s="25">
        <v>0</v>
      </c>
      <c r="AN144" s="77"/>
    </row>
    <row r="145" spans="1:40" ht="12.75">
      <c r="A145" s="68" t="s">
        <v>295</v>
      </c>
      <c r="B145" s="69" t="s">
        <v>294</v>
      </c>
      <c r="C145" s="24">
        <v>3</v>
      </c>
      <c r="D145" s="24"/>
      <c r="E145" s="70">
        <f t="shared" si="34"/>
        <v>0.030339460985919532</v>
      </c>
      <c r="F145" s="71">
        <v>5834216</v>
      </c>
      <c r="G145" s="72">
        <f t="shared" si="35"/>
        <v>0.004798252004201085</v>
      </c>
      <c r="H145" s="71">
        <v>922694</v>
      </c>
      <c r="I145" s="72">
        <f t="shared" si="36"/>
        <v>0.0006632936197004081</v>
      </c>
      <c r="J145" s="71">
        <v>127550</v>
      </c>
      <c r="K145" s="73">
        <v>373</v>
      </c>
      <c r="L145" s="74">
        <f t="shared" si="37"/>
        <v>127923</v>
      </c>
      <c r="M145" s="75">
        <f t="shared" si="38"/>
        <v>0.002924343394747158</v>
      </c>
      <c r="N145" s="76">
        <f t="shared" si="39"/>
        <v>0.17437596642023398</v>
      </c>
      <c r="O145" s="71">
        <v>33532140</v>
      </c>
      <c r="P145" s="73">
        <v>-345692</v>
      </c>
      <c r="Q145" s="74">
        <f t="shared" si="40"/>
        <v>33186448</v>
      </c>
      <c r="R145" s="75">
        <f t="shared" si="41"/>
        <v>-0.010309273431400442</v>
      </c>
      <c r="S145" s="76">
        <f t="shared" si="42"/>
        <v>0.01953596019967868</v>
      </c>
      <c r="T145" s="71">
        <v>3756725</v>
      </c>
      <c r="U145" s="73">
        <v>0</v>
      </c>
      <c r="V145" s="74">
        <f t="shared" si="49"/>
        <v>3756725</v>
      </c>
      <c r="W145" s="75">
        <f t="shared" si="43"/>
        <v>0</v>
      </c>
      <c r="X145" s="76">
        <f t="shared" si="44"/>
        <v>0.7422303966898867</v>
      </c>
      <c r="Y145" s="71">
        <v>142729380</v>
      </c>
      <c r="Z145" s="73">
        <v>0</v>
      </c>
      <c r="AA145" s="74">
        <f t="shared" si="50"/>
        <v>142729380</v>
      </c>
      <c r="AB145" s="75">
        <f t="shared" si="45"/>
        <v>0</v>
      </c>
      <c r="AC145" s="76">
        <f t="shared" si="46"/>
        <v>0.028056670080379695</v>
      </c>
      <c r="AD145" s="71">
        <v>5395240</v>
      </c>
      <c r="AE145" s="76">
        <f t="shared" si="47"/>
        <v>0</v>
      </c>
      <c r="AF145" s="71">
        <v>0</v>
      </c>
      <c r="AG145" s="71">
        <v>192297945</v>
      </c>
      <c r="AH145" s="73">
        <v>-345319</v>
      </c>
      <c r="AI145" s="74">
        <v>191952626</v>
      </c>
      <c r="AJ145" s="75">
        <f t="shared" si="48"/>
        <v>-0.0017957498193753448</v>
      </c>
      <c r="AK145" s="71">
        <v>0</v>
      </c>
      <c r="AL145" s="71">
        <v>0</v>
      </c>
      <c r="AM145" s="25">
        <v>0</v>
      </c>
      <c r="AN145" s="77"/>
    </row>
    <row r="146" spans="1:40" ht="12.75">
      <c r="A146" s="68" t="s">
        <v>297</v>
      </c>
      <c r="B146" s="69" t="s">
        <v>296</v>
      </c>
      <c r="C146" s="24">
        <v>2</v>
      </c>
      <c r="D146" s="24"/>
      <c r="E146" s="70">
        <f t="shared" si="34"/>
        <v>0.001329697362907695</v>
      </c>
      <c r="F146" s="71">
        <v>9444</v>
      </c>
      <c r="G146" s="72">
        <f t="shared" si="35"/>
        <v>0.009922887690415366</v>
      </c>
      <c r="H146" s="71">
        <v>70476</v>
      </c>
      <c r="I146" s="72">
        <f t="shared" si="36"/>
        <v>0.0004045129737011656</v>
      </c>
      <c r="J146" s="71">
        <v>2873</v>
      </c>
      <c r="K146" s="73">
        <v>8</v>
      </c>
      <c r="L146" s="74">
        <f t="shared" si="37"/>
        <v>2881</v>
      </c>
      <c r="M146" s="75">
        <f t="shared" si="38"/>
        <v>0.0027845457709711106</v>
      </c>
      <c r="N146" s="76">
        <f t="shared" si="39"/>
        <v>0.1810973466877526</v>
      </c>
      <c r="O146" s="71">
        <v>1286220</v>
      </c>
      <c r="P146" s="73">
        <v>-13260</v>
      </c>
      <c r="Q146" s="74">
        <f t="shared" si="40"/>
        <v>1272960</v>
      </c>
      <c r="R146" s="75">
        <f t="shared" si="41"/>
        <v>-0.010309278350515464</v>
      </c>
      <c r="S146" s="76">
        <f t="shared" si="42"/>
        <v>0</v>
      </c>
      <c r="T146" s="71">
        <v>0</v>
      </c>
      <c r="U146" s="73">
        <v>0</v>
      </c>
      <c r="V146" s="74">
        <f t="shared" si="49"/>
        <v>0</v>
      </c>
      <c r="W146" s="75" t="e">
        <f t="shared" si="43"/>
        <v>#DIV/0!</v>
      </c>
      <c r="X146" s="76">
        <f t="shared" si="44"/>
        <v>0.8072455552852231</v>
      </c>
      <c r="Y146" s="71">
        <v>5733355</v>
      </c>
      <c r="Z146" s="73">
        <v>0</v>
      </c>
      <c r="AA146" s="74">
        <f t="shared" si="50"/>
        <v>5733355</v>
      </c>
      <c r="AB146" s="75">
        <f t="shared" si="45"/>
        <v>0</v>
      </c>
      <c r="AC146" s="76">
        <f t="shared" si="46"/>
        <v>0</v>
      </c>
      <c r="AD146" s="71">
        <v>0</v>
      </c>
      <c r="AE146" s="76">
        <f t="shared" si="47"/>
        <v>0</v>
      </c>
      <c r="AF146" s="71">
        <v>0</v>
      </c>
      <c r="AG146" s="71">
        <v>7102368</v>
      </c>
      <c r="AH146" s="73">
        <v>-13252</v>
      </c>
      <c r="AI146" s="74">
        <v>7089116</v>
      </c>
      <c r="AJ146" s="75">
        <f t="shared" si="48"/>
        <v>-0.0018658565706536187</v>
      </c>
      <c r="AK146" s="71">
        <v>0</v>
      </c>
      <c r="AL146" s="71">
        <v>0</v>
      </c>
      <c r="AM146" s="25">
        <v>0</v>
      </c>
      <c r="AN146" s="77"/>
    </row>
    <row r="147" spans="1:40" ht="12.75">
      <c r="A147" s="68" t="s">
        <v>299</v>
      </c>
      <c r="B147" s="69" t="s">
        <v>298</v>
      </c>
      <c r="C147" s="24">
        <v>3</v>
      </c>
      <c r="D147" s="24"/>
      <c r="E147" s="70">
        <f t="shared" si="34"/>
        <v>0.027736213187600188</v>
      </c>
      <c r="F147" s="71">
        <v>10594506</v>
      </c>
      <c r="G147" s="72">
        <f t="shared" si="35"/>
        <v>0.0028438156668939675</v>
      </c>
      <c r="H147" s="71">
        <v>1086263</v>
      </c>
      <c r="I147" s="72">
        <f t="shared" si="36"/>
        <v>0.00024166318874463665</v>
      </c>
      <c r="J147" s="71">
        <v>92309</v>
      </c>
      <c r="K147" s="73">
        <v>270</v>
      </c>
      <c r="L147" s="74">
        <f t="shared" si="37"/>
        <v>92579</v>
      </c>
      <c r="M147" s="75">
        <f t="shared" si="38"/>
        <v>0.002924958563087023</v>
      </c>
      <c r="N147" s="76">
        <f t="shared" si="39"/>
        <v>0.08059021895202213</v>
      </c>
      <c r="O147" s="71">
        <v>30783350</v>
      </c>
      <c r="P147" s="73">
        <v>-236693</v>
      </c>
      <c r="Q147" s="74">
        <f t="shared" si="40"/>
        <v>30546657</v>
      </c>
      <c r="R147" s="75">
        <f t="shared" si="41"/>
        <v>-0.00768899421278061</v>
      </c>
      <c r="S147" s="76">
        <f t="shared" si="42"/>
        <v>0.012876603965162813</v>
      </c>
      <c r="T147" s="71">
        <v>4918525</v>
      </c>
      <c r="U147" s="73">
        <v>8009</v>
      </c>
      <c r="V147" s="74">
        <f t="shared" si="49"/>
        <v>4926534</v>
      </c>
      <c r="W147" s="75">
        <f t="shared" si="43"/>
        <v>0.0016283336976024316</v>
      </c>
      <c r="X147" s="76">
        <f t="shared" si="44"/>
        <v>0.8534238030002128</v>
      </c>
      <c r="Y147" s="71">
        <v>325985510</v>
      </c>
      <c r="Z147" s="73">
        <v>538758</v>
      </c>
      <c r="AA147" s="74">
        <f t="shared" si="50"/>
        <v>326524268</v>
      </c>
      <c r="AB147" s="75">
        <f t="shared" si="45"/>
        <v>0.0016527053610450354</v>
      </c>
      <c r="AC147" s="76">
        <f t="shared" si="46"/>
        <v>0.022287682039363474</v>
      </c>
      <c r="AD147" s="71">
        <v>8513310</v>
      </c>
      <c r="AE147" s="76">
        <f t="shared" si="47"/>
        <v>0</v>
      </c>
      <c r="AF147" s="71">
        <v>0</v>
      </c>
      <c r="AG147" s="71">
        <v>381973773</v>
      </c>
      <c r="AH147" s="73">
        <v>310344</v>
      </c>
      <c r="AI147" s="74">
        <v>382284117</v>
      </c>
      <c r="AJ147" s="75">
        <f t="shared" si="48"/>
        <v>0.0008124746302935307</v>
      </c>
      <c r="AK147" s="71">
        <v>0</v>
      </c>
      <c r="AL147" s="71">
        <v>0</v>
      </c>
      <c r="AM147" s="25">
        <v>0</v>
      </c>
      <c r="AN147" s="77"/>
    </row>
    <row r="148" spans="1:40" ht="12.75">
      <c r="A148" s="68" t="s">
        <v>301</v>
      </c>
      <c r="B148" s="69" t="s">
        <v>300</v>
      </c>
      <c r="C148" s="24">
        <v>3</v>
      </c>
      <c r="D148" s="24"/>
      <c r="E148" s="70">
        <f t="shared" si="34"/>
        <v>0.04844611134431173</v>
      </c>
      <c r="F148" s="71">
        <v>29242787</v>
      </c>
      <c r="G148" s="72">
        <f t="shared" si="35"/>
        <v>0.004111236567512461</v>
      </c>
      <c r="H148" s="71">
        <v>2481603</v>
      </c>
      <c r="I148" s="72">
        <f t="shared" si="36"/>
        <v>0.0004858181545208185</v>
      </c>
      <c r="J148" s="71">
        <v>293247</v>
      </c>
      <c r="K148" s="73">
        <v>858</v>
      </c>
      <c r="L148" s="74">
        <f t="shared" si="37"/>
        <v>294105</v>
      </c>
      <c r="M148" s="75">
        <f t="shared" si="38"/>
        <v>0.0029258611341292495</v>
      </c>
      <c r="N148" s="76">
        <f t="shared" si="39"/>
        <v>0.08333276426174495</v>
      </c>
      <c r="O148" s="71">
        <v>50300885</v>
      </c>
      <c r="P148" s="73">
        <v>-513441</v>
      </c>
      <c r="Q148" s="74">
        <f t="shared" si="40"/>
        <v>49787444</v>
      </c>
      <c r="R148" s="75">
        <f t="shared" si="41"/>
        <v>-0.0102073949593531</v>
      </c>
      <c r="S148" s="76">
        <f t="shared" si="42"/>
        <v>0.0489129455357139</v>
      </c>
      <c r="T148" s="71">
        <v>29524575</v>
      </c>
      <c r="U148" s="73">
        <v>0</v>
      </c>
      <c r="V148" s="74">
        <f t="shared" si="49"/>
        <v>29524575</v>
      </c>
      <c r="W148" s="75">
        <f t="shared" si="43"/>
        <v>0</v>
      </c>
      <c r="X148" s="76">
        <f t="shared" si="44"/>
        <v>0.7880677390745371</v>
      </c>
      <c r="Y148" s="71">
        <v>475689305</v>
      </c>
      <c r="Z148" s="73">
        <v>0</v>
      </c>
      <c r="AA148" s="74">
        <f t="shared" si="50"/>
        <v>475689305</v>
      </c>
      <c r="AB148" s="75">
        <f t="shared" si="45"/>
        <v>0</v>
      </c>
      <c r="AC148" s="76">
        <f t="shared" si="46"/>
        <v>0.02664338506165908</v>
      </c>
      <c r="AD148" s="71">
        <v>16082340</v>
      </c>
      <c r="AE148" s="76">
        <f t="shared" si="47"/>
        <v>0</v>
      </c>
      <c r="AF148" s="71">
        <v>0</v>
      </c>
      <c r="AG148" s="71">
        <v>603614742</v>
      </c>
      <c r="AH148" s="73">
        <v>-512583</v>
      </c>
      <c r="AI148" s="74">
        <v>603102159</v>
      </c>
      <c r="AJ148" s="75">
        <f t="shared" si="48"/>
        <v>-0.0008491890014177288</v>
      </c>
      <c r="AK148" s="71">
        <v>0</v>
      </c>
      <c r="AL148" s="71">
        <v>0</v>
      </c>
      <c r="AM148" s="25">
        <v>0</v>
      </c>
      <c r="AN148" s="77"/>
    </row>
    <row r="149" spans="1:40" ht="12.75">
      <c r="A149" s="68" t="s">
        <v>303</v>
      </c>
      <c r="B149" s="69" t="s">
        <v>302</v>
      </c>
      <c r="C149" s="24">
        <v>4</v>
      </c>
      <c r="D149" s="24"/>
      <c r="E149" s="70">
        <f t="shared" si="34"/>
        <v>0.03253125366283674</v>
      </c>
      <c r="F149" s="71">
        <v>688981914</v>
      </c>
      <c r="G149" s="72">
        <f t="shared" si="35"/>
        <v>0.006820151254201346</v>
      </c>
      <c r="H149" s="71">
        <v>144444506</v>
      </c>
      <c r="I149" s="72">
        <f t="shared" si="36"/>
        <v>0.006595625743272725</v>
      </c>
      <c r="J149" s="71">
        <v>139689263</v>
      </c>
      <c r="K149" s="73">
        <v>408619</v>
      </c>
      <c r="L149" s="74">
        <f t="shared" si="37"/>
        <v>140097882</v>
      </c>
      <c r="M149" s="75">
        <f t="shared" si="38"/>
        <v>0.002925199770006661</v>
      </c>
      <c r="N149" s="76">
        <f t="shared" si="39"/>
        <v>0.6867848225978447</v>
      </c>
      <c r="O149" s="71">
        <v>14545468382</v>
      </c>
      <c r="P149" s="73">
        <v>-581548632</v>
      </c>
      <c r="Q149" s="74">
        <f t="shared" si="40"/>
        <v>13963919750</v>
      </c>
      <c r="R149" s="75">
        <f t="shared" si="41"/>
        <v>-0.03998143041716455</v>
      </c>
      <c r="S149" s="76">
        <f t="shared" si="42"/>
        <v>0.2640846368468193</v>
      </c>
      <c r="T149" s="71">
        <v>5593068759</v>
      </c>
      <c r="U149" s="73">
        <v>0</v>
      </c>
      <c r="V149" s="74">
        <f t="shared" si="49"/>
        <v>5593068759</v>
      </c>
      <c r="W149" s="75">
        <f t="shared" si="43"/>
        <v>0</v>
      </c>
      <c r="X149" s="76">
        <f t="shared" si="44"/>
        <v>0.003029376640872764</v>
      </c>
      <c r="Y149" s="71">
        <v>64159400</v>
      </c>
      <c r="Z149" s="73">
        <v>1833126</v>
      </c>
      <c r="AA149" s="74">
        <f t="shared" si="50"/>
        <v>65992526</v>
      </c>
      <c r="AB149" s="75">
        <f t="shared" si="45"/>
        <v>0.028571433024623047</v>
      </c>
      <c r="AC149" s="76">
        <f t="shared" si="46"/>
        <v>0.00015413325415239312</v>
      </c>
      <c r="AD149" s="71">
        <v>3264400</v>
      </c>
      <c r="AE149" s="76">
        <f t="shared" si="47"/>
        <v>0</v>
      </c>
      <c r="AF149" s="71">
        <v>0</v>
      </c>
      <c r="AG149" s="71">
        <v>21179076624</v>
      </c>
      <c r="AH149" s="73">
        <v>-579306887</v>
      </c>
      <c r="AI149" s="74">
        <v>20599769737</v>
      </c>
      <c r="AJ149" s="75">
        <f t="shared" si="48"/>
        <v>-0.0273527924415521</v>
      </c>
      <c r="AK149" s="71">
        <v>6752582</v>
      </c>
      <c r="AL149" s="71">
        <v>162499359</v>
      </c>
      <c r="AM149" s="25">
        <v>0</v>
      </c>
      <c r="AN149" s="77"/>
    </row>
    <row r="150" spans="1:40" ht="12.75">
      <c r="A150" s="68" t="s">
        <v>305</v>
      </c>
      <c r="B150" s="69" t="s">
        <v>304</v>
      </c>
      <c r="C150" s="24">
        <v>3</v>
      </c>
      <c r="D150" s="24"/>
      <c r="E150" s="70">
        <f t="shared" si="34"/>
        <v>0.04395093991628898</v>
      </c>
      <c r="F150" s="71">
        <v>78341838</v>
      </c>
      <c r="G150" s="72">
        <f t="shared" si="35"/>
        <v>0.00982473506262588</v>
      </c>
      <c r="H150" s="71">
        <v>17512431</v>
      </c>
      <c r="I150" s="72">
        <f t="shared" si="36"/>
        <v>0.006669815490064112</v>
      </c>
      <c r="J150" s="71">
        <v>11888838</v>
      </c>
      <c r="K150" s="73">
        <v>34777</v>
      </c>
      <c r="L150" s="74">
        <f t="shared" si="37"/>
        <v>11923615</v>
      </c>
      <c r="M150" s="75">
        <f t="shared" si="38"/>
        <v>0.0029251807451661804</v>
      </c>
      <c r="N150" s="76">
        <f t="shared" si="39"/>
        <v>0.5223496980455852</v>
      </c>
      <c r="O150" s="71">
        <v>931079870</v>
      </c>
      <c r="P150" s="73">
        <v>-24838456</v>
      </c>
      <c r="Q150" s="74">
        <f t="shared" si="40"/>
        <v>906241414</v>
      </c>
      <c r="R150" s="75">
        <f t="shared" si="41"/>
        <v>-0.026677041143634648</v>
      </c>
      <c r="S150" s="76">
        <f t="shared" si="42"/>
        <v>0.060718875844184325</v>
      </c>
      <c r="T150" s="71">
        <v>108230412</v>
      </c>
      <c r="U150" s="73">
        <v>-337015</v>
      </c>
      <c r="V150" s="74">
        <f t="shared" si="49"/>
        <v>107893397</v>
      </c>
      <c r="W150" s="75">
        <f t="shared" si="43"/>
        <v>-0.003113865999142644</v>
      </c>
      <c r="X150" s="76">
        <f t="shared" si="44"/>
        <v>0.3459759691020943</v>
      </c>
      <c r="Y150" s="71">
        <v>616696557</v>
      </c>
      <c r="Z150" s="73">
        <v>14602469</v>
      </c>
      <c r="AA150" s="74">
        <f t="shared" si="50"/>
        <v>631299026</v>
      </c>
      <c r="AB150" s="75">
        <f t="shared" si="45"/>
        <v>0.023678531741827123</v>
      </c>
      <c r="AC150" s="76">
        <f t="shared" si="46"/>
        <v>0.010509966539157157</v>
      </c>
      <c r="AD150" s="71">
        <v>18733845</v>
      </c>
      <c r="AE150" s="76">
        <f t="shared" si="47"/>
        <v>0</v>
      </c>
      <c r="AF150" s="71">
        <v>0</v>
      </c>
      <c r="AG150" s="71">
        <v>1782483791</v>
      </c>
      <c r="AH150" s="73">
        <v>-10538225</v>
      </c>
      <c r="AI150" s="74">
        <v>1771945566</v>
      </c>
      <c r="AJ150" s="75">
        <f t="shared" si="48"/>
        <v>-0.005912101446985893</v>
      </c>
      <c r="AK150" s="71">
        <v>8109800</v>
      </c>
      <c r="AL150" s="71">
        <v>8033904</v>
      </c>
      <c r="AM150" s="25">
        <v>0</v>
      </c>
      <c r="AN150" s="77"/>
    </row>
    <row r="151" spans="1:40" ht="12.75">
      <c r="A151" s="68" t="s">
        <v>307</v>
      </c>
      <c r="B151" s="69" t="s">
        <v>306</v>
      </c>
      <c r="C151" s="24">
        <v>3</v>
      </c>
      <c r="D151" s="24"/>
      <c r="E151" s="70">
        <f t="shared" si="34"/>
        <v>0.014719178661499922</v>
      </c>
      <c r="F151" s="71">
        <v>5453192</v>
      </c>
      <c r="G151" s="72">
        <f t="shared" si="35"/>
        <v>0.008951563744303588</v>
      </c>
      <c r="H151" s="71">
        <v>3316394</v>
      </c>
      <c r="I151" s="72">
        <f t="shared" si="36"/>
        <v>0.01601883664631179</v>
      </c>
      <c r="J151" s="71">
        <v>5934692</v>
      </c>
      <c r="K151" s="73">
        <v>17360</v>
      </c>
      <c r="L151" s="74">
        <f t="shared" si="37"/>
        <v>5952052</v>
      </c>
      <c r="M151" s="75">
        <f t="shared" si="38"/>
        <v>0.00292517286491026</v>
      </c>
      <c r="N151" s="76">
        <f t="shared" si="39"/>
        <v>0.5629510749487387</v>
      </c>
      <c r="O151" s="71">
        <v>208563288</v>
      </c>
      <c r="P151" s="73">
        <v>-7995670</v>
      </c>
      <c r="Q151" s="74">
        <f t="shared" si="40"/>
        <v>200567618</v>
      </c>
      <c r="R151" s="75">
        <f t="shared" si="41"/>
        <v>-0.03833690040406344</v>
      </c>
      <c r="S151" s="76">
        <f t="shared" si="42"/>
        <v>0.019708888217901278</v>
      </c>
      <c r="T151" s="71">
        <v>7301790</v>
      </c>
      <c r="U151" s="73">
        <v>0</v>
      </c>
      <c r="V151" s="74">
        <f t="shared" si="49"/>
        <v>7301790</v>
      </c>
      <c r="W151" s="75">
        <f t="shared" si="43"/>
        <v>0</v>
      </c>
      <c r="X151" s="76">
        <f t="shared" si="44"/>
        <v>0.3658146331151208</v>
      </c>
      <c r="Y151" s="71">
        <v>135527768</v>
      </c>
      <c r="Z151" s="73">
        <v>3652454</v>
      </c>
      <c r="AA151" s="74">
        <f t="shared" si="50"/>
        <v>139180222</v>
      </c>
      <c r="AB151" s="75">
        <f t="shared" si="45"/>
        <v>0.026949857242539402</v>
      </c>
      <c r="AC151" s="76">
        <f t="shared" si="46"/>
        <v>0.01183582466612387</v>
      </c>
      <c r="AD151" s="71">
        <v>4384961</v>
      </c>
      <c r="AE151" s="76">
        <f t="shared" si="47"/>
        <v>0</v>
      </c>
      <c r="AF151" s="71">
        <v>0</v>
      </c>
      <c r="AG151" s="71">
        <v>370482085</v>
      </c>
      <c r="AH151" s="73">
        <v>-4325856</v>
      </c>
      <c r="AI151" s="74">
        <v>366156229</v>
      </c>
      <c r="AJ151" s="75">
        <f t="shared" si="48"/>
        <v>-0.011676289286700597</v>
      </c>
      <c r="AK151" s="71">
        <v>0</v>
      </c>
      <c r="AL151" s="71">
        <v>0</v>
      </c>
      <c r="AM151" s="25">
        <v>0</v>
      </c>
      <c r="AN151" s="77"/>
    </row>
    <row r="152" spans="1:40" ht="12.75">
      <c r="A152" s="68" t="s">
        <v>309</v>
      </c>
      <c r="B152" s="69" t="s">
        <v>308</v>
      </c>
      <c r="C152" s="24">
        <v>3</v>
      </c>
      <c r="D152" s="24"/>
      <c r="E152" s="70">
        <f t="shared" si="34"/>
        <v>0.018403569210589745</v>
      </c>
      <c r="F152" s="71">
        <v>27449501</v>
      </c>
      <c r="G152" s="72">
        <f t="shared" si="35"/>
        <v>0.0091591690084595</v>
      </c>
      <c r="H152" s="71">
        <v>13661188</v>
      </c>
      <c r="I152" s="72">
        <f t="shared" si="36"/>
        <v>0.014357526950349829</v>
      </c>
      <c r="J152" s="71">
        <v>21414702</v>
      </c>
      <c r="K152" s="73">
        <v>62642</v>
      </c>
      <c r="L152" s="74">
        <f t="shared" si="37"/>
        <v>21477344</v>
      </c>
      <c r="M152" s="75">
        <f t="shared" si="38"/>
        <v>0.002925186631128465</v>
      </c>
      <c r="N152" s="76">
        <f t="shared" si="39"/>
        <v>0.5992528292638049</v>
      </c>
      <c r="O152" s="71">
        <v>893804400</v>
      </c>
      <c r="P152" s="73">
        <v>-31079029</v>
      </c>
      <c r="Q152" s="74">
        <f t="shared" si="40"/>
        <v>862725371</v>
      </c>
      <c r="R152" s="75">
        <f t="shared" si="41"/>
        <v>-0.03477162229230467</v>
      </c>
      <c r="S152" s="76">
        <f t="shared" si="42"/>
        <v>0.03106006054592022</v>
      </c>
      <c r="T152" s="71">
        <v>46327055</v>
      </c>
      <c r="U152" s="73">
        <v>-367296</v>
      </c>
      <c r="V152" s="74">
        <f t="shared" si="49"/>
        <v>45959759</v>
      </c>
      <c r="W152" s="75">
        <f t="shared" si="43"/>
        <v>-0.00792832611526893</v>
      </c>
      <c r="X152" s="76">
        <f t="shared" si="44"/>
        <v>0.316757036438109</v>
      </c>
      <c r="Y152" s="71">
        <v>472453060</v>
      </c>
      <c r="Z152" s="73">
        <v>13231501</v>
      </c>
      <c r="AA152" s="74">
        <f t="shared" si="50"/>
        <v>485684561</v>
      </c>
      <c r="AB152" s="75">
        <f t="shared" si="45"/>
        <v>0.028005958941190897</v>
      </c>
      <c r="AC152" s="76">
        <f t="shared" si="46"/>
        <v>0.011009808582766923</v>
      </c>
      <c r="AD152" s="71">
        <v>16421475</v>
      </c>
      <c r="AE152" s="76">
        <f t="shared" si="47"/>
        <v>0</v>
      </c>
      <c r="AF152" s="71">
        <v>0</v>
      </c>
      <c r="AG152" s="71">
        <v>1491531381</v>
      </c>
      <c r="AH152" s="73">
        <v>-18152182</v>
      </c>
      <c r="AI152" s="74">
        <v>1473379199</v>
      </c>
      <c r="AJ152" s="75">
        <f t="shared" si="48"/>
        <v>-0.012170164323213793</v>
      </c>
      <c r="AK152" s="71">
        <v>159400</v>
      </c>
      <c r="AL152" s="71">
        <v>199050</v>
      </c>
      <c r="AM152" s="25">
        <v>0</v>
      </c>
      <c r="AN152" s="77"/>
    </row>
    <row r="153" spans="1:40" ht="12.75">
      <c r="A153" s="68" t="s">
        <v>311</v>
      </c>
      <c r="B153" s="69" t="s">
        <v>310</v>
      </c>
      <c r="C153" s="24">
        <v>3</v>
      </c>
      <c r="D153" s="24"/>
      <c r="E153" s="70">
        <f t="shared" si="34"/>
        <v>0.021832253995851314</v>
      </c>
      <c r="F153" s="71">
        <v>16007842</v>
      </c>
      <c r="G153" s="72">
        <f t="shared" si="35"/>
        <v>0.0049969896477843586</v>
      </c>
      <c r="H153" s="71">
        <v>3663892</v>
      </c>
      <c r="I153" s="72">
        <f t="shared" si="36"/>
        <v>0.010542585556023885</v>
      </c>
      <c r="J153" s="71">
        <v>7730033</v>
      </c>
      <c r="K153" s="73">
        <v>22612</v>
      </c>
      <c r="L153" s="74">
        <f t="shared" si="37"/>
        <v>7752645</v>
      </c>
      <c r="M153" s="75">
        <f t="shared" si="38"/>
        <v>0.0029252139027090827</v>
      </c>
      <c r="N153" s="76">
        <f t="shared" si="39"/>
        <v>0.44980222234845385</v>
      </c>
      <c r="O153" s="71">
        <v>329803918</v>
      </c>
      <c r="P153" s="73">
        <v>-5425234</v>
      </c>
      <c r="Q153" s="74">
        <f t="shared" si="40"/>
        <v>324378684</v>
      </c>
      <c r="R153" s="75">
        <f t="shared" si="41"/>
        <v>-0.016449877348030776</v>
      </c>
      <c r="S153" s="76">
        <f t="shared" si="42"/>
        <v>0.023157230399586153</v>
      </c>
      <c r="T153" s="71">
        <v>16979341</v>
      </c>
      <c r="U153" s="73">
        <v>260458</v>
      </c>
      <c r="V153" s="74">
        <f t="shared" si="49"/>
        <v>17239799</v>
      </c>
      <c r="W153" s="75">
        <f t="shared" si="43"/>
        <v>0.015339700168575447</v>
      </c>
      <c r="X153" s="76">
        <f t="shared" si="44"/>
        <v>0.4744464214928169</v>
      </c>
      <c r="Y153" s="71">
        <v>347873534</v>
      </c>
      <c r="Z153" s="73">
        <v>12319240</v>
      </c>
      <c r="AA153" s="74">
        <f t="shared" si="50"/>
        <v>360192774</v>
      </c>
      <c r="AB153" s="75">
        <f t="shared" si="45"/>
        <v>0.03541298430595758</v>
      </c>
      <c r="AC153" s="76">
        <f t="shared" si="46"/>
        <v>0.015222296559483489</v>
      </c>
      <c r="AD153" s="71">
        <v>11161290</v>
      </c>
      <c r="AE153" s="76">
        <f t="shared" si="47"/>
        <v>0</v>
      </c>
      <c r="AF153" s="71">
        <v>0</v>
      </c>
      <c r="AG153" s="71">
        <v>733219850</v>
      </c>
      <c r="AH153" s="73">
        <v>7177076</v>
      </c>
      <c r="AI153" s="74">
        <v>740396926</v>
      </c>
      <c r="AJ153" s="75">
        <f t="shared" si="48"/>
        <v>0.009788436578742378</v>
      </c>
      <c r="AK153" s="71">
        <v>0</v>
      </c>
      <c r="AL153" s="71">
        <v>0</v>
      </c>
      <c r="AM153" s="25">
        <v>0</v>
      </c>
      <c r="AN153" s="77"/>
    </row>
    <row r="154" spans="1:40" ht="12.75">
      <c r="A154" s="68" t="s">
        <v>313</v>
      </c>
      <c r="B154" s="69" t="s">
        <v>312</v>
      </c>
      <c r="C154" s="24">
        <v>3</v>
      </c>
      <c r="D154" s="24"/>
      <c r="E154" s="70">
        <f t="shared" si="34"/>
        <v>0.02683382937939317</v>
      </c>
      <c r="F154" s="71">
        <v>63377450</v>
      </c>
      <c r="G154" s="72">
        <f t="shared" si="35"/>
        <v>0.02881564076018352</v>
      </c>
      <c r="H154" s="71">
        <v>68058189</v>
      </c>
      <c r="I154" s="72">
        <f t="shared" si="36"/>
        <v>0.08852490408165974</v>
      </c>
      <c r="J154" s="71">
        <v>209082446</v>
      </c>
      <c r="K154" s="73">
        <v>611608</v>
      </c>
      <c r="L154" s="74">
        <f t="shared" si="37"/>
        <v>209694054</v>
      </c>
      <c r="M154" s="75">
        <f t="shared" si="38"/>
        <v>0.0029252001385137805</v>
      </c>
      <c r="N154" s="76">
        <f t="shared" si="39"/>
        <v>0.5475045750016305</v>
      </c>
      <c r="O154" s="71">
        <v>1293123070</v>
      </c>
      <c r="P154" s="73">
        <v>-13330231</v>
      </c>
      <c r="Q154" s="74">
        <f t="shared" si="40"/>
        <v>1279792839</v>
      </c>
      <c r="R154" s="75">
        <f t="shared" si="41"/>
        <v>-0.010308555549936944</v>
      </c>
      <c r="S154" s="76">
        <f t="shared" si="42"/>
        <v>0.23919027317448383</v>
      </c>
      <c r="T154" s="71">
        <v>564931280</v>
      </c>
      <c r="U154" s="73">
        <v>-22522873</v>
      </c>
      <c r="V154" s="74">
        <f t="shared" si="49"/>
        <v>542408407</v>
      </c>
      <c r="W154" s="75">
        <f t="shared" si="43"/>
        <v>-0.03986834115469761</v>
      </c>
      <c r="X154" s="76">
        <f t="shared" si="44"/>
        <v>0.06651287937924107</v>
      </c>
      <c r="Y154" s="71">
        <v>157093370</v>
      </c>
      <c r="Z154" s="73">
        <v>4488382</v>
      </c>
      <c r="AA154" s="74">
        <f t="shared" si="50"/>
        <v>161581752</v>
      </c>
      <c r="AB154" s="75">
        <f t="shared" si="45"/>
        <v>0.02857142857142857</v>
      </c>
      <c r="AC154" s="76">
        <f t="shared" si="46"/>
        <v>0.0026178982234081414</v>
      </c>
      <c r="AD154" s="71">
        <v>6183080</v>
      </c>
      <c r="AE154" s="76">
        <f t="shared" si="47"/>
        <v>0</v>
      </c>
      <c r="AF154" s="71">
        <v>0</v>
      </c>
      <c r="AG154" s="71">
        <v>2361848885</v>
      </c>
      <c r="AH154" s="73">
        <v>-30753114</v>
      </c>
      <c r="AI154" s="74">
        <v>2331095771</v>
      </c>
      <c r="AJ154" s="75">
        <f t="shared" si="48"/>
        <v>-0.013020779693108943</v>
      </c>
      <c r="AK154" s="71">
        <v>90910</v>
      </c>
      <c r="AL154" s="71">
        <v>1859460</v>
      </c>
      <c r="AM154" s="25">
        <v>0</v>
      </c>
      <c r="AN154" s="77"/>
    </row>
    <row r="155" spans="1:40" ht="12.75">
      <c r="A155" s="68" t="s">
        <v>315</v>
      </c>
      <c r="B155" s="69" t="s">
        <v>314</v>
      </c>
      <c r="C155" s="24">
        <v>2</v>
      </c>
      <c r="D155" s="24"/>
      <c r="E155" s="70">
        <f t="shared" si="34"/>
        <v>0.014314661274786531</v>
      </c>
      <c r="F155" s="71">
        <v>4310069</v>
      </c>
      <c r="G155" s="72">
        <f t="shared" si="35"/>
        <v>0.035066486136547226</v>
      </c>
      <c r="H155" s="71">
        <v>10558334</v>
      </c>
      <c r="I155" s="72">
        <f t="shared" si="36"/>
        <v>0.13103151176095829</v>
      </c>
      <c r="J155" s="71">
        <v>39452897</v>
      </c>
      <c r="K155" s="73">
        <v>115408</v>
      </c>
      <c r="L155" s="74">
        <f t="shared" si="37"/>
        <v>39568305</v>
      </c>
      <c r="M155" s="75">
        <f t="shared" si="38"/>
        <v>0.002925209776103387</v>
      </c>
      <c r="N155" s="76">
        <f t="shared" si="39"/>
        <v>0.2280163161277568</v>
      </c>
      <c r="O155" s="71">
        <v>68654510</v>
      </c>
      <c r="P155" s="73">
        <v>-707723</v>
      </c>
      <c r="Q155" s="74">
        <f t="shared" si="40"/>
        <v>67946787</v>
      </c>
      <c r="R155" s="75">
        <f t="shared" si="41"/>
        <v>-0.01030847063069855</v>
      </c>
      <c r="S155" s="76">
        <f t="shared" si="42"/>
        <v>0.003333054074593967</v>
      </c>
      <c r="T155" s="71">
        <v>1003565</v>
      </c>
      <c r="U155" s="73">
        <v>-40143</v>
      </c>
      <c r="V155" s="74">
        <f t="shared" si="49"/>
        <v>963422</v>
      </c>
      <c r="W155" s="75">
        <f t="shared" si="43"/>
        <v>-0.04000039857906563</v>
      </c>
      <c r="X155" s="76">
        <f t="shared" si="44"/>
        <v>0.5801186653137148</v>
      </c>
      <c r="Y155" s="71">
        <v>174670670</v>
      </c>
      <c r="Z155" s="73">
        <v>4990591</v>
      </c>
      <c r="AA155" s="74">
        <f t="shared" si="50"/>
        <v>179661261</v>
      </c>
      <c r="AB155" s="75">
        <f t="shared" si="45"/>
        <v>0.028571431025025552</v>
      </c>
      <c r="AC155" s="76">
        <f t="shared" si="46"/>
        <v>0.008118823735620078</v>
      </c>
      <c r="AD155" s="71">
        <v>2444535</v>
      </c>
      <c r="AE155" s="76">
        <f t="shared" si="47"/>
        <v>4.815760222966377E-07</v>
      </c>
      <c r="AF155" s="71">
        <v>145</v>
      </c>
      <c r="AG155" s="71">
        <v>301094725</v>
      </c>
      <c r="AH155" s="73">
        <v>4358133</v>
      </c>
      <c r="AI155" s="74">
        <v>305452858</v>
      </c>
      <c r="AJ155" s="75">
        <f t="shared" si="48"/>
        <v>0.014474292101929052</v>
      </c>
      <c r="AK155" s="71">
        <v>5390</v>
      </c>
      <c r="AL155" s="71">
        <v>0</v>
      </c>
      <c r="AM155" s="25">
        <v>0</v>
      </c>
      <c r="AN155" s="77"/>
    </row>
    <row r="156" spans="1:40" ht="12.75">
      <c r="A156" s="68" t="s">
        <v>317</v>
      </c>
      <c r="B156" s="69" t="s">
        <v>316</v>
      </c>
      <c r="C156" s="24">
        <v>3</v>
      </c>
      <c r="D156" s="24"/>
      <c r="E156" s="70">
        <f t="shared" si="34"/>
        <v>0.023842420364984736</v>
      </c>
      <c r="F156" s="71">
        <v>6734472</v>
      </c>
      <c r="G156" s="72">
        <f t="shared" si="35"/>
        <v>0.03580708132210939</v>
      </c>
      <c r="H156" s="71">
        <v>10113981</v>
      </c>
      <c r="I156" s="72">
        <f t="shared" si="36"/>
        <v>0.1346479673858266</v>
      </c>
      <c r="J156" s="71">
        <v>38032337</v>
      </c>
      <c r="K156" s="73">
        <v>111252</v>
      </c>
      <c r="L156" s="74">
        <f t="shared" si="37"/>
        <v>38143589</v>
      </c>
      <c r="M156" s="75">
        <f t="shared" si="38"/>
        <v>0.002925194946605569</v>
      </c>
      <c r="N156" s="76">
        <f t="shared" si="39"/>
        <v>0.16887738517465448</v>
      </c>
      <c r="O156" s="71">
        <v>47700695</v>
      </c>
      <c r="P156" s="73">
        <v>-491760</v>
      </c>
      <c r="Q156" s="74">
        <f t="shared" si="40"/>
        <v>47208935</v>
      </c>
      <c r="R156" s="75">
        <f t="shared" si="41"/>
        <v>-0.010309283753622459</v>
      </c>
      <c r="S156" s="76">
        <f t="shared" si="42"/>
        <v>0.0026437422555844804</v>
      </c>
      <c r="T156" s="71">
        <v>746745</v>
      </c>
      <c r="U156" s="73">
        <v>-29870</v>
      </c>
      <c r="V156" s="74">
        <f t="shared" si="49"/>
        <v>716875</v>
      </c>
      <c r="W156" s="75">
        <f t="shared" si="43"/>
        <v>-0.04000026782904472</v>
      </c>
      <c r="X156" s="76">
        <f t="shared" si="44"/>
        <v>0.6241581456669429</v>
      </c>
      <c r="Y156" s="71">
        <v>176298190</v>
      </c>
      <c r="Z156" s="73">
        <v>5037091</v>
      </c>
      <c r="AA156" s="74">
        <f t="shared" si="50"/>
        <v>181335281</v>
      </c>
      <c r="AB156" s="75">
        <f t="shared" si="45"/>
        <v>0.028571427761113145</v>
      </c>
      <c r="AC156" s="76">
        <f t="shared" si="46"/>
        <v>0.010022478951838306</v>
      </c>
      <c r="AD156" s="71">
        <v>2830925</v>
      </c>
      <c r="AE156" s="76">
        <f t="shared" si="47"/>
        <v>7.788780590811933E-07</v>
      </c>
      <c r="AF156" s="71">
        <v>220</v>
      </c>
      <c r="AG156" s="71">
        <v>282457565</v>
      </c>
      <c r="AH156" s="73">
        <v>4626713</v>
      </c>
      <c r="AI156" s="74">
        <v>287084278</v>
      </c>
      <c r="AJ156" s="75">
        <f t="shared" si="48"/>
        <v>0.016380205642571477</v>
      </c>
      <c r="AK156" s="71">
        <v>0</v>
      </c>
      <c r="AL156" s="71">
        <v>0</v>
      </c>
      <c r="AM156" s="25">
        <v>0</v>
      </c>
      <c r="AN156" s="77"/>
    </row>
    <row r="157" spans="1:40" ht="12.75">
      <c r="A157" s="68" t="s">
        <v>319</v>
      </c>
      <c r="B157" s="69" t="s">
        <v>318</v>
      </c>
      <c r="C157" s="24">
        <v>3</v>
      </c>
      <c r="D157" s="24"/>
      <c r="E157" s="70">
        <f t="shared" si="34"/>
        <v>0.04964321414617132</v>
      </c>
      <c r="F157" s="71">
        <v>27503605</v>
      </c>
      <c r="G157" s="72">
        <f t="shared" si="35"/>
        <v>0.02384918878160816</v>
      </c>
      <c r="H157" s="71">
        <v>13213058</v>
      </c>
      <c r="I157" s="72">
        <f t="shared" si="36"/>
        <v>0.09970622126760025</v>
      </c>
      <c r="J157" s="71">
        <v>55239786</v>
      </c>
      <c r="K157" s="73">
        <v>161587</v>
      </c>
      <c r="L157" s="74">
        <f t="shared" si="37"/>
        <v>55401373</v>
      </c>
      <c r="M157" s="75">
        <f t="shared" si="38"/>
        <v>0.002925192360448319</v>
      </c>
      <c r="N157" s="76">
        <f t="shared" si="39"/>
        <v>0.2295438786046134</v>
      </c>
      <c r="O157" s="71">
        <v>127173155</v>
      </c>
      <c r="P157" s="73">
        <v>-1311064</v>
      </c>
      <c r="Q157" s="74">
        <f t="shared" si="40"/>
        <v>125862091</v>
      </c>
      <c r="R157" s="75">
        <f t="shared" si="41"/>
        <v>-0.010309282646954854</v>
      </c>
      <c r="S157" s="76">
        <f t="shared" si="42"/>
        <v>0.020508903716121397</v>
      </c>
      <c r="T157" s="71">
        <v>11362455</v>
      </c>
      <c r="U157" s="73">
        <v>-454498</v>
      </c>
      <c r="V157" s="74">
        <f t="shared" si="49"/>
        <v>10907957</v>
      </c>
      <c r="W157" s="75">
        <f t="shared" si="43"/>
        <v>-0.03999998239817011</v>
      </c>
      <c r="X157" s="76">
        <f t="shared" si="44"/>
        <v>0.5626636633919803</v>
      </c>
      <c r="Y157" s="71">
        <v>311730000</v>
      </c>
      <c r="Z157" s="73">
        <v>8906572</v>
      </c>
      <c r="AA157" s="74">
        <f t="shared" si="50"/>
        <v>320636572</v>
      </c>
      <c r="AB157" s="75">
        <f t="shared" si="45"/>
        <v>0.028571430404516727</v>
      </c>
      <c r="AC157" s="76">
        <f t="shared" si="46"/>
        <v>0.014082980723039647</v>
      </c>
      <c r="AD157" s="71">
        <v>7802330</v>
      </c>
      <c r="AE157" s="76">
        <f t="shared" si="47"/>
        <v>1.949368865567442E-06</v>
      </c>
      <c r="AF157" s="71">
        <v>1080</v>
      </c>
      <c r="AG157" s="71">
        <v>554025469</v>
      </c>
      <c r="AH157" s="73">
        <v>7302597</v>
      </c>
      <c r="AI157" s="74">
        <v>561328066</v>
      </c>
      <c r="AJ157" s="75">
        <f t="shared" si="48"/>
        <v>0.013180977064431672</v>
      </c>
      <c r="AK157" s="71">
        <v>0</v>
      </c>
      <c r="AL157" s="71">
        <v>0</v>
      </c>
      <c r="AM157" s="25">
        <v>0</v>
      </c>
      <c r="AN157" s="77"/>
    </row>
    <row r="158" spans="1:40" ht="12.75">
      <c r="A158" s="68" t="s">
        <v>321</v>
      </c>
      <c r="B158" s="69" t="s">
        <v>320</v>
      </c>
      <c r="C158" s="24">
        <v>3</v>
      </c>
      <c r="D158" s="24"/>
      <c r="E158" s="70">
        <f t="shared" si="34"/>
        <v>0.02909557309305057</v>
      </c>
      <c r="F158" s="71">
        <v>11889844</v>
      </c>
      <c r="G158" s="72">
        <f t="shared" si="35"/>
        <v>0.02818728009474935</v>
      </c>
      <c r="H158" s="71">
        <v>11518672</v>
      </c>
      <c r="I158" s="72">
        <f t="shared" si="36"/>
        <v>0.10522248628085965</v>
      </c>
      <c r="J158" s="71">
        <v>42998945</v>
      </c>
      <c r="K158" s="73">
        <v>125781</v>
      </c>
      <c r="L158" s="74">
        <f t="shared" si="37"/>
        <v>43124726</v>
      </c>
      <c r="M158" s="75">
        <f t="shared" si="38"/>
        <v>0.0029252113046029384</v>
      </c>
      <c r="N158" s="76">
        <f t="shared" si="39"/>
        <v>0.20562108838198254</v>
      </c>
      <c r="O158" s="71">
        <v>84026620</v>
      </c>
      <c r="P158" s="73">
        <v>-866254</v>
      </c>
      <c r="Q158" s="74">
        <f t="shared" si="40"/>
        <v>83160366</v>
      </c>
      <c r="R158" s="75">
        <f t="shared" si="41"/>
        <v>-0.010309280558946676</v>
      </c>
      <c r="S158" s="76">
        <f t="shared" si="42"/>
        <v>0.026481368845795356</v>
      </c>
      <c r="T158" s="71">
        <v>10821555</v>
      </c>
      <c r="U158" s="73">
        <v>-432862</v>
      </c>
      <c r="V158" s="74">
        <f t="shared" si="49"/>
        <v>10388693</v>
      </c>
      <c r="W158" s="75">
        <f t="shared" si="43"/>
        <v>-0.03999998151836774</v>
      </c>
      <c r="X158" s="76">
        <f t="shared" si="44"/>
        <v>0.5973922228020123</v>
      </c>
      <c r="Y158" s="71">
        <v>244123060</v>
      </c>
      <c r="Z158" s="73">
        <v>6974945</v>
      </c>
      <c r="AA158" s="74">
        <f t="shared" si="50"/>
        <v>251098005</v>
      </c>
      <c r="AB158" s="75">
        <f t="shared" si="45"/>
        <v>0.02857143032698345</v>
      </c>
      <c r="AC158" s="76">
        <f t="shared" si="46"/>
        <v>0.007999980501550196</v>
      </c>
      <c r="AD158" s="71">
        <v>3269175</v>
      </c>
      <c r="AE158" s="76">
        <f t="shared" si="47"/>
        <v>0</v>
      </c>
      <c r="AF158" s="71">
        <v>0</v>
      </c>
      <c r="AG158" s="71">
        <v>408647871</v>
      </c>
      <c r="AH158" s="73">
        <v>5801610</v>
      </c>
      <c r="AI158" s="74">
        <v>414449481</v>
      </c>
      <c r="AJ158" s="75">
        <f t="shared" si="48"/>
        <v>0.014197088524657944</v>
      </c>
      <c r="AK158" s="71">
        <v>0</v>
      </c>
      <c r="AL158" s="71">
        <v>0</v>
      </c>
      <c r="AM158" s="25">
        <v>0</v>
      </c>
      <c r="AN158" s="77"/>
    </row>
    <row r="159" spans="1:40" ht="12.75">
      <c r="A159" s="68" t="s">
        <v>323</v>
      </c>
      <c r="B159" s="69" t="s">
        <v>322</v>
      </c>
      <c r="C159" s="24">
        <v>2</v>
      </c>
      <c r="D159" s="24"/>
      <c r="E159" s="70">
        <f t="shared" si="34"/>
        <v>0.04561733204043412</v>
      </c>
      <c r="F159" s="71">
        <v>25797736</v>
      </c>
      <c r="G159" s="72">
        <f t="shared" si="35"/>
        <v>0.05232306536471981</v>
      </c>
      <c r="H159" s="71">
        <v>29589995</v>
      </c>
      <c r="I159" s="72">
        <f t="shared" si="36"/>
        <v>0.008266333112226054</v>
      </c>
      <c r="J159" s="71">
        <v>4674817</v>
      </c>
      <c r="K159" s="73">
        <v>13675</v>
      </c>
      <c r="L159" s="74">
        <f t="shared" si="37"/>
        <v>4688492</v>
      </c>
      <c r="M159" s="75">
        <f t="shared" si="38"/>
        <v>0.0029252481968812896</v>
      </c>
      <c r="N159" s="76">
        <f t="shared" si="39"/>
        <v>0.06141809588835504</v>
      </c>
      <c r="O159" s="71">
        <v>34733461</v>
      </c>
      <c r="P159" s="73">
        <v>-375137</v>
      </c>
      <c r="Q159" s="74">
        <f t="shared" si="40"/>
        <v>34358324</v>
      </c>
      <c r="R159" s="75">
        <f t="shared" si="41"/>
        <v>-0.010800449744987981</v>
      </c>
      <c r="S159" s="76">
        <f t="shared" si="42"/>
        <v>0.02849576157016966</v>
      </c>
      <c r="T159" s="71">
        <v>16115062</v>
      </c>
      <c r="U159" s="73">
        <v>-365103</v>
      </c>
      <c r="V159" s="74">
        <f t="shared" si="49"/>
        <v>15749959</v>
      </c>
      <c r="W159" s="75">
        <f t="shared" si="43"/>
        <v>-0.022656009638684603</v>
      </c>
      <c r="X159" s="76">
        <f t="shared" si="44"/>
        <v>0.7841324557120498</v>
      </c>
      <c r="Y159" s="71">
        <v>443446409</v>
      </c>
      <c r="Z159" s="73">
        <v>9363938</v>
      </c>
      <c r="AA159" s="74">
        <f t="shared" si="50"/>
        <v>452810347</v>
      </c>
      <c r="AB159" s="75">
        <f t="shared" si="45"/>
        <v>0.02111627878804178</v>
      </c>
      <c r="AC159" s="76">
        <f t="shared" si="46"/>
        <v>0.019688789109409202</v>
      </c>
      <c r="AD159" s="71">
        <v>11134500</v>
      </c>
      <c r="AE159" s="76">
        <f t="shared" si="47"/>
        <v>5.816720263631197E-05</v>
      </c>
      <c r="AF159" s="71">
        <v>32895</v>
      </c>
      <c r="AG159" s="71">
        <v>565524875</v>
      </c>
      <c r="AH159" s="73">
        <v>8637373</v>
      </c>
      <c r="AI159" s="74">
        <v>574162248</v>
      </c>
      <c r="AJ159" s="75">
        <f t="shared" si="48"/>
        <v>0.015273197310728374</v>
      </c>
      <c r="AK159" s="71">
        <v>0</v>
      </c>
      <c r="AL159" s="71">
        <v>0</v>
      </c>
      <c r="AM159" s="25">
        <v>0</v>
      </c>
      <c r="AN159" s="77"/>
    </row>
    <row r="160" spans="1:40" ht="12.75">
      <c r="A160" s="68" t="s">
        <v>325</v>
      </c>
      <c r="B160" s="69" t="s">
        <v>324</v>
      </c>
      <c r="C160" s="24">
        <v>3</v>
      </c>
      <c r="D160" s="24"/>
      <c r="E160" s="70">
        <f t="shared" si="34"/>
        <v>0.0482492209408581</v>
      </c>
      <c r="F160" s="71">
        <v>17011839</v>
      </c>
      <c r="G160" s="72">
        <f t="shared" si="35"/>
        <v>0.0030685711501524265</v>
      </c>
      <c r="H160" s="71">
        <v>1081925</v>
      </c>
      <c r="I160" s="72">
        <f t="shared" si="36"/>
        <v>0.0005377745923057528</v>
      </c>
      <c r="J160" s="71">
        <v>189610</v>
      </c>
      <c r="K160" s="73">
        <v>555</v>
      </c>
      <c r="L160" s="74">
        <f t="shared" si="37"/>
        <v>190165</v>
      </c>
      <c r="M160" s="75">
        <f t="shared" si="38"/>
        <v>0.0029270608090290594</v>
      </c>
      <c r="N160" s="76">
        <f t="shared" si="39"/>
        <v>0.09656246091076282</v>
      </c>
      <c r="O160" s="71">
        <v>34046250</v>
      </c>
      <c r="P160" s="73">
        <v>-117962</v>
      </c>
      <c r="Q160" s="74">
        <f t="shared" si="40"/>
        <v>33928288</v>
      </c>
      <c r="R160" s="75">
        <f t="shared" si="41"/>
        <v>-0.003464757498990344</v>
      </c>
      <c r="S160" s="76">
        <f t="shared" si="42"/>
        <v>0.011850398193283847</v>
      </c>
      <c r="T160" s="71">
        <v>4178245</v>
      </c>
      <c r="U160" s="73">
        <v>0</v>
      </c>
      <c r="V160" s="74">
        <f t="shared" si="49"/>
        <v>4178245</v>
      </c>
      <c r="W160" s="75">
        <f t="shared" si="43"/>
        <v>0</v>
      </c>
      <c r="X160" s="76">
        <f t="shared" si="44"/>
        <v>0.823483285410624</v>
      </c>
      <c r="Y160" s="71">
        <v>290345933</v>
      </c>
      <c r="Z160" s="73">
        <v>1987556</v>
      </c>
      <c r="AA160" s="74">
        <f t="shared" si="50"/>
        <v>292333489</v>
      </c>
      <c r="AB160" s="75">
        <f t="shared" si="45"/>
        <v>0.0068454756003074445</v>
      </c>
      <c r="AC160" s="76">
        <f t="shared" si="46"/>
        <v>0.01624828880201306</v>
      </c>
      <c r="AD160" s="71">
        <v>5728865</v>
      </c>
      <c r="AE160" s="76">
        <f t="shared" si="47"/>
        <v>0</v>
      </c>
      <c r="AF160" s="71">
        <v>0</v>
      </c>
      <c r="AG160" s="71">
        <v>352582667</v>
      </c>
      <c r="AH160" s="73">
        <v>1870149</v>
      </c>
      <c r="AI160" s="74">
        <v>354452816</v>
      </c>
      <c r="AJ160" s="75">
        <f t="shared" si="48"/>
        <v>0.00530414332591114</v>
      </c>
      <c r="AK160" s="71">
        <v>0</v>
      </c>
      <c r="AL160" s="71">
        <v>0</v>
      </c>
      <c r="AM160" s="25">
        <v>0</v>
      </c>
      <c r="AN160" s="77"/>
    </row>
    <row r="161" spans="1:40" ht="12.75">
      <c r="A161" s="68" t="s">
        <v>327</v>
      </c>
      <c r="B161" s="69" t="s">
        <v>326</v>
      </c>
      <c r="C161" s="24">
        <v>2</v>
      </c>
      <c r="D161" s="24"/>
      <c r="E161" s="70">
        <f t="shared" si="34"/>
        <v>0.019350614499355313</v>
      </c>
      <c r="F161" s="71">
        <v>6975178</v>
      </c>
      <c r="G161" s="72">
        <f t="shared" si="35"/>
        <v>0.0027999166893384426</v>
      </c>
      <c r="H161" s="71">
        <v>1009266</v>
      </c>
      <c r="I161" s="72">
        <f t="shared" si="36"/>
        <v>0.0005339162978640008</v>
      </c>
      <c r="J161" s="71">
        <v>192457</v>
      </c>
      <c r="K161" s="73">
        <v>563</v>
      </c>
      <c r="L161" s="74">
        <f t="shared" si="37"/>
        <v>193020</v>
      </c>
      <c r="M161" s="75">
        <f t="shared" si="38"/>
        <v>0.0029253287747392923</v>
      </c>
      <c r="N161" s="76">
        <f t="shared" si="39"/>
        <v>0.10819806826815793</v>
      </c>
      <c r="O161" s="71">
        <v>39001386</v>
      </c>
      <c r="P161" s="73">
        <v>0</v>
      </c>
      <c r="Q161" s="74">
        <f t="shared" si="40"/>
        <v>39001386</v>
      </c>
      <c r="R161" s="75">
        <f t="shared" si="41"/>
        <v>0</v>
      </c>
      <c r="S161" s="76">
        <f t="shared" si="42"/>
        <v>0.005464585051240285</v>
      </c>
      <c r="T161" s="71">
        <v>1969780</v>
      </c>
      <c r="U161" s="73">
        <v>0</v>
      </c>
      <c r="V161" s="74">
        <f t="shared" si="49"/>
        <v>1969780</v>
      </c>
      <c r="W161" s="75">
        <f t="shared" si="43"/>
        <v>0</v>
      </c>
      <c r="X161" s="76">
        <f t="shared" si="44"/>
        <v>0.8528530683498862</v>
      </c>
      <c r="Y161" s="71">
        <v>307421863</v>
      </c>
      <c r="Z161" s="73">
        <v>13094195</v>
      </c>
      <c r="AA161" s="74">
        <f t="shared" si="50"/>
        <v>320516058</v>
      </c>
      <c r="AB161" s="75">
        <f t="shared" si="45"/>
        <v>0.04259357116705782</v>
      </c>
      <c r="AC161" s="76">
        <f t="shared" si="46"/>
        <v>0.010799830844157851</v>
      </c>
      <c r="AD161" s="71">
        <v>3892938</v>
      </c>
      <c r="AE161" s="76">
        <f t="shared" si="47"/>
        <v>0</v>
      </c>
      <c r="AF161" s="71">
        <v>0</v>
      </c>
      <c r="AG161" s="71">
        <v>360462868</v>
      </c>
      <c r="AH161" s="73">
        <v>13094758</v>
      </c>
      <c r="AI161" s="74">
        <v>373557626</v>
      </c>
      <c r="AJ161" s="75">
        <f t="shared" si="48"/>
        <v>0.03632761974251395</v>
      </c>
      <c r="AK161" s="71">
        <v>0</v>
      </c>
      <c r="AL161" s="71">
        <v>0</v>
      </c>
      <c r="AM161" s="25">
        <v>0</v>
      </c>
      <c r="AN161" s="77"/>
    </row>
    <row r="162" spans="1:40" ht="12.75">
      <c r="A162" s="68" t="s">
        <v>329</v>
      </c>
      <c r="B162" s="69" t="s">
        <v>328</v>
      </c>
      <c r="C162" s="24">
        <v>3</v>
      </c>
      <c r="D162" s="24"/>
      <c r="E162" s="70">
        <f t="shared" si="34"/>
        <v>0.04041491107520669</v>
      </c>
      <c r="F162" s="71">
        <v>33102032</v>
      </c>
      <c r="G162" s="72">
        <f t="shared" si="35"/>
        <v>0.004031646590695189</v>
      </c>
      <c r="H162" s="71">
        <v>3302140</v>
      </c>
      <c r="I162" s="72">
        <f t="shared" si="36"/>
        <v>0.01134824870096685</v>
      </c>
      <c r="J162" s="71">
        <v>9294839</v>
      </c>
      <c r="K162" s="73">
        <v>27189</v>
      </c>
      <c r="L162" s="74">
        <f t="shared" si="37"/>
        <v>9322028</v>
      </c>
      <c r="M162" s="75">
        <f t="shared" si="38"/>
        <v>0.0029251717001230466</v>
      </c>
      <c r="N162" s="76">
        <f t="shared" si="39"/>
        <v>0.12267372164000635</v>
      </c>
      <c r="O162" s="71">
        <v>100476516</v>
      </c>
      <c r="P162" s="73">
        <v>2115790</v>
      </c>
      <c r="Q162" s="74">
        <f t="shared" si="40"/>
        <v>102592306</v>
      </c>
      <c r="R162" s="75">
        <f t="shared" si="41"/>
        <v>0.02105755736992314</v>
      </c>
      <c r="S162" s="76">
        <f t="shared" si="42"/>
        <v>0.029830978636956516</v>
      </c>
      <c r="T162" s="71">
        <v>24433210</v>
      </c>
      <c r="U162" s="73">
        <v>0</v>
      </c>
      <c r="V162" s="74">
        <f t="shared" si="49"/>
        <v>24433210</v>
      </c>
      <c r="W162" s="75">
        <f t="shared" si="43"/>
        <v>0</v>
      </c>
      <c r="X162" s="76">
        <f t="shared" si="44"/>
        <v>0.7698903882790396</v>
      </c>
      <c r="Y162" s="71">
        <v>630582515</v>
      </c>
      <c r="Z162" s="73">
        <v>2125777</v>
      </c>
      <c r="AA162" s="74">
        <f t="shared" si="50"/>
        <v>632708292</v>
      </c>
      <c r="AB162" s="75">
        <f t="shared" si="45"/>
        <v>0.003371132166580927</v>
      </c>
      <c r="AC162" s="76">
        <f t="shared" si="46"/>
        <v>0.021810105077128855</v>
      </c>
      <c r="AD162" s="71">
        <v>17863674</v>
      </c>
      <c r="AE162" s="76">
        <f t="shared" si="47"/>
        <v>0</v>
      </c>
      <c r="AF162" s="71">
        <v>0</v>
      </c>
      <c r="AG162" s="71">
        <v>819054926</v>
      </c>
      <c r="AH162" s="73">
        <v>4268756</v>
      </c>
      <c r="AI162" s="74">
        <v>823323682</v>
      </c>
      <c r="AJ162" s="75">
        <f t="shared" si="48"/>
        <v>0.005211806759831392</v>
      </c>
      <c r="AK162" s="71">
        <v>0</v>
      </c>
      <c r="AL162" s="71">
        <v>75539</v>
      </c>
      <c r="AM162" s="25">
        <v>0</v>
      </c>
      <c r="AN162" s="77"/>
    </row>
    <row r="163" spans="1:40" ht="12.75">
      <c r="A163" s="68" t="s">
        <v>331</v>
      </c>
      <c r="B163" s="69" t="s">
        <v>330</v>
      </c>
      <c r="C163" s="24">
        <v>3</v>
      </c>
      <c r="D163" s="24"/>
      <c r="E163" s="70">
        <f t="shared" si="34"/>
        <v>0.09234206900425616</v>
      </c>
      <c r="F163" s="71">
        <v>221681026</v>
      </c>
      <c r="G163" s="72">
        <f t="shared" si="35"/>
        <v>0.014610918701310685</v>
      </c>
      <c r="H163" s="71">
        <v>35075708</v>
      </c>
      <c r="I163" s="72">
        <f t="shared" si="36"/>
        <v>0.006071393372039211</v>
      </c>
      <c r="J163" s="71">
        <v>14575293</v>
      </c>
      <c r="K163" s="73">
        <v>42635</v>
      </c>
      <c r="L163" s="74">
        <f t="shared" si="37"/>
        <v>14617928</v>
      </c>
      <c r="M163" s="75">
        <f t="shared" si="38"/>
        <v>0.002925155604076021</v>
      </c>
      <c r="N163" s="76">
        <f t="shared" si="39"/>
        <v>0.5449664963546554</v>
      </c>
      <c r="O163" s="71">
        <v>1308274044</v>
      </c>
      <c r="P163" s="73">
        <v>27450797</v>
      </c>
      <c r="Q163" s="74">
        <f t="shared" si="40"/>
        <v>1335724841</v>
      </c>
      <c r="R163" s="75">
        <f t="shared" si="41"/>
        <v>0.020982451746936897</v>
      </c>
      <c r="S163" s="76">
        <f t="shared" si="42"/>
        <v>0.22949893255844867</v>
      </c>
      <c r="T163" s="71">
        <v>550946707</v>
      </c>
      <c r="U163" s="73">
        <v>-34430</v>
      </c>
      <c r="V163" s="74">
        <f t="shared" si="49"/>
        <v>550912277</v>
      </c>
      <c r="W163" s="75">
        <f t="shared" si="43"/>
        <v>-6.249243268460083E-05</v>
      </c>
      <c r="X163" s="76">
        <f t="shared" si="44"/>
        <v>0.10717758017321849</v>
      </c>
      <c r="Y163" s="71">
        <v>257295902</v>
      </c>
      <c r="Z163" s="73">
        <v>3129146</v>
      </c>
      <c r="AA163" s="74">
        <f t="shared" si="50"/>
        <v>260425048</v>
      </c>
      <c r="AB163" s="75">
        <f t="shared" si="45"/>
        <v>0.012161662800210474</v>
      </c>
      <c r="AC163" s="76">
        <f t="shared" si="46"/>
        <v>0.005332609836071376</v>
      </c>
      <c r="AD163" s="71">
        <v>12801732</v>
      </c>
      <c r="AE163" s="76">
        <f t="shared" si="47"/>
        <v>0</v>
      </c>
      <c r="AF163" s="71">
        <v>0</v>
      </c>
      <c r="AG163" s="71">
        <v>2400650412</v>
      </c>
      <c r="AH163" s="73">
        <v>30588148</v>
      </c>
      <c r="AI163" s="74">
        <v>2431238560</v>
      </c>
      <c r="AJ163" s="75">
        <f t="shared" si="48"/>
        <v>0.0127416086270207</v>
      </c>
      <c r="AK163" s="71">
        <v>91400</v>
      </c>
      <c r="AL163" s="71">
        <v>432487</v>
      </c>
      <c r="AM163" s="25">
        <v>0</v>
      </c>
      <c r="AN163" s="77"/>
    </row>
    <row r="164" spans="1:40" ht="12.75">
      <c r="A164" s="68" t="s">
        <v>333</v>
      </c>
      <c r="B164" s="69" t="s">
        <v>332</v>
      </c>
      <c r="C164" s="24">
        <v>3</v>
      </c>
      <c r="D164" s="24"/>
      <c r="E164" s="70">
        <f t="shared" si="34"/>
        <v>0.03551116382697226</v>
      </c>
      <c r="F164" s="71">
        <v>23078021</v>
      </c>
      <c r="G164" s="72">
        <f t="shared" si="35"/>
        <v>0.0029470130709892354</v>
      </c>
      <c r="H164" s="71">
        <v>1915207</v>
      </c>
      <c r="I164" s="72">
        <f t="shared" si="36"/>
        <v>0.0033895342715871395</v>
      </c>
      <c r="J164" s="71">
        <v>2202793</v>
      </c>
      <c r="K164" s="73">
        <v>6443</v>
      </c>
      <c r="L164" s="74">
        <f t="shared" si="37"/>
        <v>2209236</v>
      </c>
      <c r="M164" s="75">
        <f t="shared" si="38"/>
        <v>0.002924923040884913</v>
      </c>
      <c r="N164" s="76">
        <f t="shared" si="39"/>
        <v>0.21941052389539392</v>
      </c>
      <c r="O164" s="71">
        <v>142590671</v>
      </c>
      <c r="P164" s="73">
        <v>3031092</v>
      </c>
      <c r="Q164" s="74">
        <f t="shared" si="40"/>
        <v>145621763</v>
      </c>
      <c r="R164" s="75">
        <f t="shared" si="41"/>
        <v>0.0212572952966888</v>
      </c>
      <c r="S164" s="76">
        <f t="shared" si="42"/>
        <v>0.03376006096921834</v>
      </c>
      <c r="T164" s="71">
        <v>21940013</v>
      </c>
      <c r="U164" s="73">
        <v>0</v>
      </c>
      <c r="V164" s="74">
        <f t="shared" si="49"/>
        <v>21940013</v>
      </c>
      <c r="W164" s="75">
        <f t="shared" si="43"/>
        <v>0</v>
      </c>
      <c r="X164" s="76">
        <f t="shared" si="44"/>
        <v>0.6878928605496362</v>
      </c>
      <c r="Y164" s="71">
        <v>447048313</v>
      </c>
      <c r="Z164" s="73">
        <v>311378</v>
      </c>
      <c r="AA164" s="74">
        <f t="shared" si="50"/>
        <v>447359691</v>
      </c>
      <c r="AB164" s="75">
        <f t="shared" si="45"/>
        <v>0.0006965197965079895</v>
      </c>
      <c r="AC164" s="76">
        <f t="shared" si="46"/>
        <v>0.01708884341620298</v>
      </c>
      <c r="AD164" s="71">
        <v>11105710</v>
      </c>
      <c r="AE164" s="76">
        <f t="shared" si="47"/>
        <v>0</v>
      </c>
      <c r="AF164" s="71">
        <v>0</v>
      </c>
      <c r="AG164" s="71">
        <v>649880728</v>
      </c>
      <c r="AH164" s="73">
        <v>3348913</v>
      </c>
      <c r="AI164" s="74">
        <v>653229641</v>
      </c>
      <c r="AJ164" s="75">
        <f t="shared" si="48"/>
        <v>0.005153119419783748</v>
      </c>
      <c r="AK164" s="71">
        <v>0</v>
      </c>
      <c r="AL164" s="71">
        <v>0</v>
      </c>
      <c r="AM164" s="25">
        <v>0</v>
      </c>
      <c r="AN164" s="77"/>
    </row>
    <row r="165" spans="1:40" ht="12.75">
      <c r="A165" s="68" t="s">
        <v>335</v>
      </c>
      <c r="B165" s="69" t="s">
        <v>334</v>
      </c>
      <c r="C165" s="24">
        <v>3</v>
      </c>
      <c r="D165" s="24"/>
      <c r="E165" s="70">
        <f t="shared" si="34"/>
        <v>0.03244100909837427</v>
      </c>
      <c r="F165" s="71">
        <v>21224643</v>
      </c>
      <c r="G165" s="72">
        <f t="shared" si="35"/>
        <v>0.0012089610950588804</v>
      </c>
      <c r="H165" s="71">
        <v>790967</v>
      </c>
      <c r="I165" s="72">
        <f t="shared" si="36"/>
        <v>0.00025905097329731116</v>
      </c>
      <c r="J165" s="71">
        <v>169485</v>
      </c>
      <c r="K165" s="73">
        <v>495</v>
      </c>
      <c r="L165" s="74">
        <f t="shared" si="37"/>
        <v>169980</v>
      </c>
      <c r="M165" s="75">
        <f t="shared" si="38"/>
        <v>0.002920612443579078</v>
      </c>
      <c r="N165" s="76">
        <f t="shared" si="39"/>
        <v>0.0817244399604467</v>
      </c>
      <c r="O165" s="71">
        <v>53468499</v>
      </c>
      <c r="P165" s="73">
        <v>803944</v>
      </c>
      <c r="Q165" s="74">
        <f t="shared" si="40"/>
        <v>54272443</v>
      </c>
      <c r="R165" s="75">
        <f t="shared" si="41"/>
        <v>0.01503584381525279</v>
      </c>
      <c r="S165" s="76">
        <f t="shared" si="42"/>
        <v>0.007015355915334326</v>
      </c>
      <c r="T165" s="71">
        <v>4589821</v>
      </c>
      <c r="U165" s="73">
        <v>-2638</v>
      </c>
      <c r="V165" s="74">
        <f t="shared" si="49"/>
        <v>4587183</v>
      </c>
      <c r="W165" s="75">
        <f t="shared" si="43"/>
        <v>-0.0005747500828463681</v>
      </c>
      <c r="X165" s="76">
        <f t="shared" si="44"/>
        <v>0.84822290825976</v>
      </c>
      <c r="Y165" s="71">
        <v>554952787</v>
      </c>
      <c r="Z165" s="73">
        <v>685750</v>
      </c>
      <c r="AA165" s="74">
        <f t="shared" si="50"/>
        <v>555638537</v>
      </c>
      <c r="AB165" s="75">
        <f t="shared" si="45"/>
        <v>0.0012356907039012671</v>
      </c>
      <c r="AC165" s="76">
        <f t="shared" si="46"/>
        <v>0.029128274697728506</v>
      </c>
      <c r="AD165" s="71">
        <v>19057275</v>
      </c>
      <c r="AE165" s="76">
        <f t="shared" si="47"/>
        <v>0</v>
      </c>
      <c r="AF165" s="71">
        <v>0</v>
      </c>
      <c r="AG165" s="71">
        <v>654253477</v>
      </c>
      <c r="AH165" s="73">
        <v>1487551</v>
      </c>
      <c r="AI165" s="74">
        <v>655741028</v>
      </c>
      <c r="AJ165" s="75">
        <f t="shared" si="48"/>
        <v>0.0022736615888095616</v>
      </c>
      <c r="AK165" s="71">
        <v>0</v>
      </c>
      <c r="AL165" s="71">
        <v>530693</v>
      </c>
      <c r="AM165" s="25">
        <v>0</v>
      </c>
      <c r="AN165" s="77"/>
    </row>
    <row r="166" spans="1:40" ht="12.75">
      <c r="A166" s="68" t="s">
        <v>337</v>
      </c>
      <c r="B166" s="69" t="s">
        <v>336</v>
      </c>
      <c r="C166" s="24">
        <v>3</v>
      </c>
      <c r="D166" s="24"/>
      <c r="E166" s="70">
        <f t="shared" si="34"/>
        <v>0.035747943526385016</v>
      </c>
      <c r="F166" s="71">
        <v>25931120</v>
      </c>
      <c r="G166" s="72">
        <f t="shared" si="35"/>
        <v>0.001186870071464304</v>
      </c>
      <c r="H166" s="71">
        <v>860941</v>
      </c>
      <c r="I166" s="72">
        <f t="shared" si="36"/>
        <v>0.00018468881182815577</v>
      </c>
      <c r="J166" s="71">
        <v>133971</v>
      </c>
      <c r="K166" s="73">
        <v>392</v>
      </c>
      <c r="L166" s="74">
        <f t="shared" si="37"/>
        <v>134363</v>
      </c>
      <c r="M166" s="75">
        <f t="shared" si="38"/>
        <v>0.0029260063745138874</v>
      </c>
      <c r="N166" s="76">
        <f t="shared" si="39"/>
        <v>0.10414302686706144</v>
      </c>
      <c r="O166" s="71">
        <v>75544075</v>
      </c>
      <c r="P166" s="73">
        <v>1555075</v>
      </c>
      <c r="Q166" s="74">
        <f t="shared" si="40"/>
        <v>77099150</v>
      </c>
      <c r="R166" s="75">
        <f t="shared" si="41"/>
        <v>0.020585002860912652</v>
      </c>
      <c r="S166" s="76">
        <f t="shared" si="42"/>
        <v>0.021991193258944254</v>
      </c>
      <c r="T166" s="71">
        <v>15952142</v>
      </c>
      <c r="U166" s="73">
        <v>0</v>
      </c>
      <c r="V166" s="74">
        <f t="shared" si="49"/>
        <v>15952142</v>
      </c>
      <c r="W166" s="75">
        <f t="shared" si="43"/>
        <v>0</v>
      </c>
      <c r="X166" s="76">
        <f t="shared" si="44"/>
        <v>0.8139491717712941</v>
      </c>
      <c r="Y166" s="71">
        <v>590428751</v>
      </c>
      <c r="Z166" s="73">
        <v>3720844</v>
      </c>
      <c r="AA166" s="74">
        <f t="shared" si="50"/>
        <v>594149595</v>
      </c>
      <c r="AB166" s="75">
        <f t="shared" si="45"/>
        <v>0.006301935658956418</v>
      </c>
      <c r="AC166" s="76">
        <f t="shared" si="46"/>
        <v>0.022797105693022734</v>
      </c>
      <c r="AD166" s="71">
        <v>16536741</v>
      </c>
      <c r="AE166" s="76">
        <f t="shared" si="47"/>
        <v>0</v>
      </c>
      <c r="AF166" s="71">
        <v>0</v>
      </c>
      <c r="AG166" s="71">
        <v>725387741</v>
      </c>
      <c r="AH166" s="73">
        <v>5276311</v>
      </c>
      <c r="AI166" s="74">
        <v>730664052</v>
      </c>
      <c r="AJ166" s="75">
        <f t="shared" si="48"/>
        <v>0.007273780216806834</v>
      </c>
      <c r="AK166" s="71">
        <v>0</v>
      </c>
      <c r="AL166" s="71">
        <v>9800</v>
      </c>
      <c r="AM166" s="25">
        <v>0</v>
      </c>
      <c r="AN166" s="77"/>
    </row>
    <row r="167" spans="1:40" ht="12.75">
      <c r="A167" s="68" t="s">
        <v>339</v>
      </c>
      <c r="B167" s="69" t="s">
        <v>338</v>
      </c>
      <c r="C167" s="24">
        <v>3</v>
      </c>
      <c r="D167" s="24"/>
      <c r="E167" s="70">
        <f t="shared" si="34"/>
        <v>0.022023944415730773</v>
      </c>
      <c r="F167" s="71">
        <v>6389826</v>
      </c>
      <c r="G167" s="72">
        <f t="shared" si="35"/>
        <v>0.0041568793734295</v>
      </c>
      <c r="H167" s="71">
        <v>1206039</v>
      </c>
      <c r="I167" s="72">
        <f t="shared" si="36"/>
        <v>0.0005965514947646228</v>
      </c>
      <c r="J167" s="71">
        <v>173078</v>
      </c>
      <c r="K167" s="73">
        <v>506</v>
      </c>
      <c r="L167" s="74">
        <f t="shared" si="37"/>
        <v>173584</v>
      </c>
      <c r="M167" s="75">
        <f t="shared" si="38"/>
        <v>0.002923537364656398</v>
      </c>
      <c r="N167" s="76">
        <f t="shared" si="39"/>
        <v>0.050678372676263676</v>
      </c>
      <c r="O167" s="71">
        <v>14703360</v>
      </c>
      <c r="P167" s="73">
        <v>-19364</v>
      </c>
      <c r="Q167" s="74">
        <f t="shared" si="40"/>
        <v>14683996</v>
      </c>
      <c r="R167" s="75">
        <f t="shared" si="41"/>
        <v>-0.0013169778880473579</v>
      </c>
      <c r="S167" s="76">
        <f t="shared" si="42"/>
        <v>0.002167080721777607</v>
      </c>
      <c r="T167" s="71">
        <v>628737</v>
      </c>
      <c r="U167" s="73">
        <v>0</v>
      </c>
      <c r="V167" s="74">
        <f t="shared" si="49"/>
        <v>628737</v>
      </c>
      <c r="W167" s="75">
        <f t="shared" si="43"/>
        <v>0</v>
      </c>
      <c r="X167" s="76">
        <f t="shared" si="44"/>
        <v>0.9091843979383882</v>
      </c>
      <c r="Y167" s="71">
        <v>263782454</v>
      </c>
      <c r="Z167" s="73">
        <v>133362</v>
      </c>
      <c r="AA167" s="74">
        <f t="shared" si="50"/>
        <v>263915816</v>
      </c>
      <c r="AB167" s="75">
        <f t="shared" si="45"/>
        <v>0.0005055757044401444</v>
      </c>
      <c r="AC167" s="76">
        <f t="shared" si="46"/>
        <v>0.011192773379645584</v>
      </c>
      <c r="AD167" s="71">
        <v>3247369</v>
      </c>
      <c r="AE167" s="76">
        <f t="shared" si="47"/>
        <v>0</v>
      </c>
      <c r="AF167" s="71">
        <v>0</v>
      </c>
      <c r="AG167" s="71">
        <v>290130863</v>
      </c>
      <c r="AH167" s="73">
        <v>114504</v>
      </c>
      <c r="AI167" s="74">
        <v>290245367</v>
      </c>
      <c r="AJ167" s="75">
        <f t="shared" si="48"/>
        <v>0.0003946632868217126</v>
      </c>
      <c r="AK167" s="71">
        <v>0</v>
      </c>
      <c r="AL167" s="71">
        <v>0</v>
      </c>
      <c r="AM167" s="25">
        <v>0</v>
      </c>
      <c r="AN167" s="77"/>
    </row>
    <row r="168" spans="1:40" ht="12.75">
      <c r="A168" s="68" t="s">
        <v>341</v>
      </c>
      <c r="B168" s="69" t="s">
        <v>340</v>
      </c>
      <c r="C168" s="24">
        <v>3</v>
      </c>
      <c r="D168" s="24"/>
      <c r="E168" s="70">
        <f t="shared" si="34"/>
        <v>0.04515945042360492</v>
      </c>
      <c r="F168" s="71">
        <v>45018780</v>
      </c>
      <c r="G168" s="72">
        <f t="shared" si="35"/>
        <v>0.01278442412317983</v>
      </c>
      <c r="H168" s="71">
        <v>12744601</v>
      </c>
      <c r="I168" s="72">
        <f t="shared" si="36"/>
        <v>0.043085037686010866</v>
      </c>
      <c r="J168" s="71">
        <v>42950829</v>
      </c>
      <c r="K168" s="73">
        <v>125640</v>
      </c>
      <c r="L168" s="74">
        <f t="shared" si="37"/>
        <v>43076469</v>
      </c>
      <c r="M168" s="75">
        <f t="shared" si="38"/>
        <v>0.002925205471587056</v>
      </c>
      <c r="N168" s="76">
        <f t="shared" si="39"/>
        <v>0.2327241622491295</v>
      </c>
      <c r="O168" s="71">
        <v>231999233</v>
      </c>
      <c r="P168" s="73">
        <v>-528177</v>
      </c>
      <c r="Q168" s="74">
        <f t="shared" si="40"/>
        <v>231471056</v>
      </c>
      <c r="R168" s="75">
        <f t="shared" si="41"/>
        <v>-0.0022766325266256374</v>
      </c>
      <c r="S168" s="76">
        <f t="shared" si="42"/>
        <v>0.03230758722960778</v>
      </c>
      <c r="T168" s="71">
        <v>32206950</v>
      </c>
      <c r="U168" s="73">
        <v>13636</v>
      </c>
      <c r="V168" s="74">
        <f t="shared" si="49"/>
        <v>32220586</v>
      </c>
      <c r="W168" s="75">
        <f t="shared" si="43"/>
        <v>0.0004233868776770231</v>
      </c>
      <c r="X168" s="76">
        <f t="shared" si="44"/>
        <v>0.6161019352775353</v>
      </c>
      <c r="Y168" s="71">
        <v>614182795</v>
      </c>
      <c r="Z168" s="73">
        <v>538169</v>
      </c>
      <c r="AA168" s="74">
        <f t="shared" si="50"/>
        <v>614720964</v>
      </c>
      <c r="AB168" s="75">
        <f t="shared" si="45"/>
        <v>0.0008762358769753556</v>
      </c>
      <c r="AC168" s="76">
        <f t="shared" si="46"/>
        <v>0.017836816182979127</v>
      </c>
      <c r="AD168" s="71">
        <v>17781255</v>
      </c>
      <c r="AE168" s="76">
        <f t="shared" si="47"/>
        <v>5.86827952641295E-07</v>
      </c>
      <c r="AF168" s="71">
        <v>585</v>
      </c>
      <c r="AG168" s="71">
        <v>996885028</v>
      </c>
      <c r="AH168" s="73">
        <v>149268</v>
      </c>
      <c r="AI168" s="74">
        <v>997034296</v>
      </c>
      <c r="AJ168" s="75">
        <f t="shared" si="48"/>
        <v>0.0001497344185211296</v>
      </c>
      <c r="AK168" s="71">
        <v>234005</v>
      </c>
      <c r="AL168" s="71">
        <v>520495</v>
      </c>
      <c r="AM168" s="25">
        <v>0</v>
      </c>
      <c r="AN168" s="77"/>
    </row>
    <row r="169" spans="1:40" ht="12.75">
      <c r="A169" s="68" t="s">
        <v>343</v>
      </c>
      <c r="B169" s="69" t="s">
        <v>342</v>
      </c>
      <c r="C169" s="24">
        <v>3</v>
      </c>
      <c r="D169" s="24"/>
      <c r="E169" s="70">
        <f t="shared" si="34"/>
        <v>0.04333262237987652</v>
      </c>
      <c r="F169" s="71">
        <v>14150155</v>
      </c>
      <c r="G169" s="72">
        <f t="shared" si="35"/>
        <v>0.0019344848794935728</v>
      </c>
      <c r="H169" s="71">
        <v>631701</v>
      </c>
      <c r="I169" s="72">
        <f t="shared" si="36"/>
        <v>0.001425578662400358</v>
      </c>
      <c r="J169" s="71">
        <v>465519</v>
      </c>
      <c r="K169" s="73">
        <v>1362</v>
      </c>
      <c r="L169" s="74">
        <f t="shared" si="37"/>
        <v>466881</v>
      </c>
      <c r="M169" s="75">
        <f t="shared" si="38"/>
        <v>0.0029257667248812616</v>
      </c>
      <c r="N169" s="76">
        <f t="shared" si="39"/>
        <v>0.1279946081701414</v>
      </c>
      <c r="O169" s="71">
        <v>41796306</v>
      </c>
      <c r="P169" s="73">
        <v>-545453</v>
      </c>
      <c r="Q169" s="74">
        <f t="shared" si="40"/>
        <v>41250853</v>
      </c>
      <c r="R169" s="75">
        <f t="shared" si="41"/>
        <v>-0.013050268126566018</v>
      </c>
      <c r="S169" s="76">
        <f t="shared" si="42"/>
        <v>0.015074473293304106</v>
      </c>
      <c r="T169" s="71">
        <v>4922530</v>
      </c>
      <c r="U169" s="73">
        <v>0</v>
      </c>
      <c r="V169" s="74">
        <f t="shared" si="49"/>
        <v>4922530</v>
      </c>
      <c r="W169" s="75">
        <f t="shared" si="43"/>
        <v>0</v>
      </c>
      <c r="X169" s="76">
        <f t="shared" si="44"/>
        <v>0.7759157969215593</v>
      </c>
      <c r="Y169" s="71">
        <v>253373283</v>
      </c>
      <c r="Z169" s="73">
        <v>4229763</v>
      </c>
      <c r="AA169" s="74">
        <f t="shared" si="50"/>
        <v>257603046</v>
      </c>
      <c r="AB169" s="75">
        <f t="shared" si="45"/>
        <v>0.016693800348318494</v>
      </c>
      <c r="AC169" s="76">
        <f t="shared" si="46"/>
        <v>0.03432243569322476</v>
      </c>
      <c r="AD169" s="71">
        <v>11207902</v>
      </c>
      <c r="AE169" s="76">
        <f t="shared" si="47"/>
        <v>0</v>
      </c>
      <c r="AF169" s="71">
        <v>0</v>
      </c>
      <c r="AG169" s="71">
        <v>326547396</v>
      </c>
      <c r="AH169" s="73">
        <v>3685672</v>
      </c>
      <c r="AI169" s="74">
        <v>330233068</v>
      </c>
      <c r="AJ169" s="75">
        <f t="shared" si="48"/>
        <v>0.011286790356153997</v>
      </c>
      <c r="AK169" s="71">
        <v>0</v>
      </c>
      <c r="AL169" s="71">
        <v>0</v>
      </c>
      <c r="AM169" s="25">
        <v>0</v>
      </c>
      <c r="AN169" s="77"/>
    </row>
    <row r="170" spans="1:40" ht="12.75">
      <c r="A170" s="68" t="s">
        <v>345</v>
      </c>
      <c r="B170" s="69" t="s">
        <v>344</v>
      </c>
      <c r="C170" s="24">
        <v>3</v>
      </c>
      <c r="D170" s="24"/>
      <c r="E170" s="70">
        <f t="shared" si="34"/>
        <v>0.0583012411902999</v>
      </c>
      <c r="F170" s="71">
        <v>17775014</v>
      </c>
      <c r="G170" s="72">
        <f t="shared" si="35"/>
        <v>0.034014183383587325</v>
      </c>
      <c r="H170" s="71">
        <v>10370321</v>
      </c>
      <c r="I170" s="72">
        <f t="shared" si="36"/>
        <v>0.12780032653720483</v>
      </c>
      <c r="J170" s="71">
        <v>38964052</v>
      </c>
      <c r="K170" s="73">
        <v>113978</v>
      </c>
      <c r="L170" s="74">
        <f t="shared" si="37"/>
        <v>39078030</v>
      </c>
      <c r="M170" s="75">
        <f t="shared" si="38"/>
        <v>0.002925209113261629</v>
      </c>
      <c r="N170" s="76">
        <f t="shared" si="39"/>
        <v>0.226377135485454</v>
      </c>
      <c r="O170" s="71">
        <v>69018372</v>
      </c>
      <c r="P170" s="73">
        <v>417145</v>
      </c>
      <c r="Q170" s="74">
        <f t="shared" si="40"/>
        <v>69435517</v>
      </c>
      <c r="R170" s="75">
        <f t="shared" si="41"/>
        <v>0.00604397043732066</v>
      </c>
      <c r="S170" s="76">
        <f t="shared" si="42"/>
        <v>0.021190150793196208</v>
      </c>
      <c r="T170" s="71">
        <v>6460501</v>
      </c>
      <c r="U170" s="73">
        <v>-21454</v>
      </c>
      <c r="V170" s="74">
        <f t="shared" si="49"/>
        <v>6439047</v>
      </c>
      <c r="W170" s="75">
        <f t="shared" si="43"/>
        <v>-0.0033207950900402306</v>
      </c>
      <c r="X170" s="76">
        <f t="shared" si="44"/>
        <v>0.5058380160180984</v>
      </c>
      <c r="Y170" s="71">
        <v>154221036</v>
      </c>
      <c r="Z170" s="73">
        <v>77479</v>
      </c>
      <c r="AA170" s="74">
        <f t="shared" si="50"/>
        <v>154298515</v>
      </c>
      <c r="AB170" s="75">
        <f t="shared" si="45"/>
        <v>0.0005023893108849301</v>
      </c>
      <c r="AC170" s="76">
        <f t="shared" si="46"/>
        <v>0.02622379891395254</v>
      </c>
      <c r="AD170" s="71">
        <v>7995171</v>
      </c>
      <c r="AE170" s="76">
        <f t="shared" si="47"/>
        <v>0.0002551476782068036</v>
      </c>
      <c r="AF170" s="71">
        <v>77790</v>
      </c>
      <c r="AG170" s="71">
        <v>304882257</v>
      </c>
      <c r="AH170" s="73">
        <v>587148</v>
      </c>
      <c r="AI170" s="74">
        <v>305469405</v>
      </c>
      <c r="AJ170" s="75">
        <f t="shared" si="48"/>
        <v>0.0019258188579993358</v>
      </c>
      <c r="AK170" s="71">
        <v>0</v>
      </c>
      <c r="AL170" s="71">
        <v>30175</v>
      </c>
      <c r="AM170" s="25">
        <v>0</v>
      </c>
      <c r="AN170" s="77"/>
    </row>
    <row r="171" spans="1:40" ht="12.75">
      <c r="A171" s="68" t="s">
        <v>347</v>
      </c>
      <c r="B171" s="69" t="s">
        <v>346</v>
      </c>
      <c r="C171" s="24">
        <v>3</v>
      </c>
      <c r="D171" s="24"/>
      <c r="E171" s="70">
        <f t="shared" si="34"/>
        <v>0.06841521671258138</v>
      </c>
      <c r="F171" s="71">
        <v>40698623</v>
      </c>
      <c r="G171" s="72">
        <f t="shared" si="35"/>
        <v>0.04819735707009489</v>
      </c>
      <c r="H171" s="71">
        <v>28671488</v>
      </c>
      <c r="I171" s="72">
        <f t="shared" si="36"/>
        <v>0.1772541317330449</v>
      </c>
      <c r="J171" s="71">
        <v>105444365</v>
      </c>
      <c r="K171" s="73">
        <v>308445</v>
      </c>
      <c r="L171" s="74">
        <f t="shared" si="37"/>
        <v>105752810</v>
      </c>
      <c r="M171" s="75">
        <f t="shared" si="38"/>
        <v>0.0029251918772520468</v>
      </c>
      <c r="N171" s="76">
        <f t="shared" si="39"/>
        <v>0.15374879289285004</v>
      </c>
      <c r="O171" s="71">
        <v>91461585</v>
      </c>
      <c r="P171" s="73">
        <v>6368</v>
      </c>
      <c r="Q171" s="74">
        <f t="shared" si="40"/>
        <v>91467953</v>
      </c>
      <c r="R171" s="75">
        <f t="shared" si="41"/>
        <v>6.962485944235495E-05</v>
      </c>
      <c r="S171" s="76">
        <f t="shared" si="42"/>
        <v>0.04707798910042491</v>
      </c>
      <c r="T171" s="71">
        <v>28005602</v>
      </c>
      <c r="U171" s="73">
        <v>0</v>
      </c>
      <c r="V171" s="74">
        <f t="shared" si="49"/>
        <v>28005602</v>
      </c>
      <c r="W171" s="75">
        <f t="shared" si="43"/>
        <v>0</v>
      </c>
      <c r="X171" s="76">
        <f t="shared" si="44"/>
        <v>0.4783463639985349</v>
      </c>
      <c r="Y171" s="71">
        <v>284557139</v>
      </c>
      <c r="Z171" s="73">
        <v>226707</v>
      </c>
      <c r="AA171" s="74">
        <f t="shared" si="50"/>
        <v>284783846</v>
      </c>
      <c r="AB171" s="75">
        <f t="shared" si="45"/>
        <v>0.0007967011504146449</v>
      </c>
      <c r="AC171" s="76">
        <f t="shared" si="46"/>
        <v>0.025338215931135506</v>
      </c>
      <c r="AD171" s="71">
        <v>15073116</v>
      </c>
      <c r="AE171" s="76">
        <f t="shared" si="47"/>
        <v>0.0016219325613334424</v>
      </c>
      <c r="AF171" s="71">
        <v>964850</v>
      </c>
      <c r="AG171" s="71">
        <v>594876768</v>
      </c>
      <c r="AH171" s="73">
        <v>541520</v>
      </c>
      <c r="AI171" s="74">
        <v>595418288</v>
      </c>
      <c r="AJ171" s="75">
        <f t="shared" si="48"/>
        <v>0.0009103061829437588</v>
      </c>
      <c r="AK171" s="71">
        <v>0</v>
      </c>
      <c r="AL171" s="71">
        <v>17965</v>
      </c>
      <c r="AM171" s="25">
        <v>0</v>
      </c>
      <c r="AN171" s="77"/>
    </row>
    <row r="172" spans="1:40" ht="12.75">
      <c r="A172" s="68" t="s">
        <v>349</v>
      </c>
      <c r="B172" s="69" t="s">
        <v>348</v>
      </c>
      <c r="C172" s="24">
        <v>3</v>
      </c>
      <c r="D172" s="24"/>
      <c r="E172" s="70">
        <f t="shared" si="34"/>
        <v>0.03505391330014919</v>
      </c>
      <c r="F172" s="71">
        <v>20194519</v>
      </c>
      <c r="G172" s="72">
        <f t="shared" si="35"/>
        <v>0.005396134745946011</v>
      </c>
      <c r="H172" s="71">
        <v>3108707</v>
      </c>
      <c r="I172" s="72">
        <f t="shared" si="36"/>
        <v>0.017437754075973276</v>
      </c>
      <c r="J172" s="71">
        <v>10045870</v>
      </c>
      <c r="K172" s="73">
        <v>29386</v>
      </c>
      <c r="L172" s="74">
        <f t="shared" si="37"/>
        <v>10075256</v>
      </c>
      <c r="M172" s="75">
        <f t="shared" si="38"/>
        <v>0.0029251821892976914</v>
      </c>
      <c r="N172" s="76">
        <f t="shared" si="39"/>
        <v>0.11218893328593822</v>
      </c>
      <c r="O172" s="71">
        <v>64631915</v>
      </c>
      <c r="P172" s="73">
        <v>-666309</v>
      </c>
      <c r="Q172" s="74">
        <f t="shared" si="40"/>
        <v>63965606</v>
      </c>
      <c r="R172" s="75">
        <f t="shared" si="41"/>
        <v>-0.010309287601953307</v>
      </c>
      <c r="S172" s="76">
        <f t="shared" si="42"/>
        <v>0.021865865705969493</v>
      </c>
      <c r="T172" s="71">
        <v>12596900</v>
      </c>
      <c r="U172" s="73">
        <v>0</v>
      </c>
      <c r="V172" s="74">
        <f t="shared" si="49"/>
        <v>12596900</v>
      </c>
      <c r="W172" s="75">
        <f t="shared" si="43"/>
        <v>0</v>
      </c>
      <c r="X172" s="76">
        <f t="shared" si="44"/>
        <v>0.7850955580633119</v>
      </c>
      <c r="Y172" s="71">
        <v>452292645</v>
      </c>
      <c r="Z172" s="73">
        <v>19069298</v>
      </c>
      <c r="AA172" s="74">
        <f t="shared" si="50"/>
        <v>471361943</v>
      </c>
      <c r="AB172" s="75">
        <f t="shared" si="45"/>
        <v>0.04216141520497199</v>
      </c>
      <c r="AC172" s="76">
        <f t="shared" si="46"/>
        <v>0.02296184082271187</v>
      </c>
      <c r="AD172" s="71">
        <v>13228290</v>
      </c>
      <c r="AE172" s="76">
        <f t="shared" si="47"/>
        <v>0</v>
      </c>
      <c r="AF172" s="71">
        <v>0</v>
      </c>
      <c r="AG172" s="71">
        <v>576098846</v>
      </c>
      <c r="AH172" s="73">
        <v>18432375</v>
      </c>
      <c r="AI172" s="74">
        <v>594531221</v>
      </c>
      <c r="AJ172" s="75">
        <f t="shared" si="48"/>
        <v>0.03199516042772979</v>
      </c>
      <c r="AK172" s="71">
        <v>0</v>
      </c>
      <c r="AL172" s="71">
        <v>72795</v>
      </c>
      <c r="AM172" s="25">
        <v>0</v>
      </c>
      <c r="AN172" s="77"/>
    </row>
    <row r="173" spans="1:40" ht="12.75">
      <c r="A173" s="68" t="s">
        <v>351</v>
      </c>
      <c r="B173" s="69" t="s">
        <v>350</v>
      </c>
      <c r="C173" s="24">
        <v>3</v>
      </c>
      <c r="D173" s="24"/>
      <c r="E173" s="70">
        <f t="shared" si="34"/>
        <v>0.045928247321000544</v>
      </c>
      <c r="F173" s="71">
        <v>47292145</v>
      </c>
      <c r="G173" s="72">
        <f t="shared" si="35"/>
        <v>0.009085816141602789</v>
      </c>
      <c r="H173" s="71">
        <v>9355631</v>
      </c>
      <c r="I173" s="72">
        <f t="shared" si="36"/>
        <v>0.038944837550062374</v>
      </c>
      <c r="J173" s="71">
        <v>40101354</v>
      </c>
      <c r="K173" s="73">
        <v>117305</v>
      </c>
      <c r="L173" s="74">
        <f t="shared" si="37"/>
        <v>40218659</v>
      </c>
      <c r="M173" s="75">
        <f t="shared" si="38"/>
        <v>0.0029252129491687488</v>
      </c>
      <c r="N173" s="76">
        <f t="shared" si="39"/>
        <v>0.1173288827031209</v>
      </c>
      <c r="O173" s="71">
        <v>120813113</v>
      </c>
      <c r="P173" s="73">
        <v>-348915</v>
      </c>
      <c r="Q173" s="74">
        <f t="shared" si="40"/>
        <v>120464198</v>
      </c>
      <c r="R173" s="75">
        <f t="shared" si="41"/>
        <v>-0.00288805570302621</v>
      </c>
      <c r="S173" s="76">
        <f t="shared" si="42"/>
        <v>0.03358951952541353</v>
      </c>
      <c r="T173" s="71">
        <v>34587003</v>
      </c>
      <c r="U173" s="73">
        <v>-244044</v>
      </c>
      <c r="V173" s="74">
        <f t="shared" si="49"/>
        <v>34342959</v>
      </c>
      <c r="W173" s="75">
        <f t="shared" si="43"/>
        <v>-0.007055945263600896</v>
      </c>
      <c r="X173" s="76">
        <f t="shared" si="44"/>
        <v>0.7268093573585448</v>
      </c>
      <c r="Y173" s="71">
        <v>748392885</v>
      </c>
      <c r="Z173" s="73">
        <v>4069959</v>
      </c>
      <c r="AA173" s="74">
        <f t="shared" si="50"/>
        <v>752462844</v>
      </c>
      <c r="AB173" s="75">
        <f t="shared" si="45"/>
        <v>0.005438265223486191</v>
      </c>
      <c r="AC173" s="76">
        <f t="shared" si="46"/>
        <v>0.028151568395842038</v>
      </c>
      <c r="AD173" s="71">
        <v>28987565</v>
      </c>
      <c r="AE173" s="76">
        <f t="shared" si="47"/>
        <v>0.00016177100441300908</v>
      </c>
      <c r="AF173" s="71">
        <v>166575</v>
      </c>
      <c r="AG173" s="71">
        <v>1029696271</v>
      </c>
      <c r="AH173" s="73">
        <v>3594305</v>
      </c>
      <c r="AI173" s="74">
        <v>1033290576</v>
      </c>
      <c r="AJ173" s="75">
        <f t="shared" si="48"/>
        <v>0.003490645835309624</v>
      </c>
      <c r="AK173" s="71">
        <v>27820</v>
      </c>
      <c r="AL173" s="71">
        <v>0</v>
      </c>
      <c r="AM173" s="25">
        <v>0</v>
      </c>
      <c r="AN173" s="77"/>
    </row>
    <row r="174" spans="1:40" ht="12.75">
      <c r="A174" s="68" t="s">
        <v>353</v>
      </c>
      <c r="B174" s="69" t="s">
        <v>352</v>
      </c>
      <c r="C174" s="24">
        <v>3</v>
      </c>
      <c r="D174" s="24"/>
      <c r="E174" s="70">
        <f t="shared" si="34"/>
        <v>0.03692606603513687</v>
      </c>
      <c r="F174" s="71">
        <v>16559081</v>
      </c>
      <c r="G174" s="72">
        <f t="shared" si="35"/>
        <v>0.003992807874899194</v>
      </c>
      <c r="H174" s="71">
        <v>1790530</v>
      </c>
      <c r="I174" s="72">
        <f t="shared" si="36"/>
        <v>0.0030170783145447087</v>
      </c>
      <c r="J174" s="71">
        <v>1352975</v>
      </c>
      <c r="K174" s="73">
        <v>3957</v>
      </c>
      <c r="L174" s="74">
        <f t="shared" si="37"/>
        <v>1356932</v>
      </c>
      <c r="M174" s="75">
        <f t="shared" si="38"/>
        <v>0.002924666013784438</v>
      </c>
      <c r="N174" s="76">
        <f t="shared" si="39"/>
        <v>0.13224530989353026</v>
      </c>
      <c r="O174" s="71">
        <v>59303929</v>
      </c>
      <c r="P174" s="73">
        <v>675635</v>
      </c>
      <c r="Q174" s="74">
        <f t="shared" si="40"/>
        <v>59979564</v>
      </c>
      <c r="R174" s="75">
        <f t="shared" si="41"/>
        <v>0.011392752746618188</v>
      </c>
      <c r="S174" s="76">
        <f t="shared" si="42"/>
        <v>0.007479803147366771</v>
      </c>
      <c r="T174" s="71">
        <v>3354234</v>
      </c>
      <c r="U174" s="73">
        <v>0</v>
      </c>
      <c r="V174" s="74">
        <f t="shared" si="49"/>
        <v>3354234</v>
      </c>
      <c r="W174" s="75">
        <f t="shared" si="43"/>
        <v>0</v>
      </c>
      <c r="X174" s="76">
        <f t="shared" si="44"/>
        <v>0.7929362991102596</v>
      </c>
      <c r="Y174" s="71">
        <v>355583408</v>
      </c>
      <c r="Z174" s="73">
        <v>5413927</v>
      </c>
      <c r="AA174" s="74">
        <f t="shared" si="50"/>
        <v>360997335</v>
      </c>
      <c r="AB174" s="75">
        <f t="shared" si="45"/>
        <v>0.015225476999759223</v>
      </c>
      <c r="AC174" s="76">
        <f t="shared" si="46"/>
        <v>0.023402635624262553</v>
      </c>
      <c r="AD174" s="71">
        <v>10494650</v>
      </c>
      <c r="AE174" s="76">
        <f t="shared" si="47"/>
        <v>0</v>
      </c>
      <c r="AF174" s="71">
        <v>0</v>
      </c>
      <c r="AG174" s="71">
        <v>448438807</v>
      </c>
      <c r="AH174" s="73">
        <v>6093519</v>
      </c>
      <c r="AI174" s="74">
        <v>454532326</v>
      </c>
      <c r="AJ174" s="75">
        <f t="shared" si="48"/>
        <v>0.013588295448301823</v>
      </c>
      <c r="AK174" s="71">
        <v>0</v>
      </c>
      <c r="AL174" s="71">
        <v>0</v>
      </c>
      <c r="AM174" s="25">
        <v>0</v>
      </c>
      <c r="AN174" s="77"/>
    </row>
    <row r="175" spans="1:40" ht="12.75">
      <c r="A175" s="68" t="s">
        <v>355</v>
      </c>
      <c r="B175" s="69" t="s">
        <v>354</v>
      </c>
      <c r="C175" s="24">
        <v>3</v>
      </c>
      <c r="D175" s="24"/>
      <c r="E175" s="70">
        <f t="shared" si="34"/>
        <v>0.030574595337895142</v>
      </c>
      <c r="F175" s="71">
        <v>18994854</v>
      </c>
      <c r="G175" s="72">
        <f t="shared" si="35"/>
        <v>0.011756333729422386</v>
      </c>
      <c r="H175" s="71">
        <v>7303771</v>
      </c>
      <c r="I175" s="72">
        <f t="shared" si="36"/>
        <v>0.019564359901979363</v>
      </c>
      <c r="J175" s="71">
        <v>12154606</v>
      </c>
      <c r="K175" s="73">
        <v>35555</v>
      </c>
      <c r="L175" s="74">
        <f t="shared" si="37"/>
        <v>12190161</v>
      </c>
      <c r="M175" s="75">
        <f t="shared" si="38"/>
        <v>0.0029252285100808697</v>
      </c>
      <c r="N175" s="76">
        <f t="shared" si="39"/>
        <v>0.28200460325116666</v>
      </c>
      <c r="O175" s="71">
        <v>175198926</v>
      </c>
      <c r="P175" s="73">
        <v>1746850</v>
      </c>
      <c r="Q175" s="74">
        <f t="shared" si="40"/>
        <v>176945776</v>
      </c>
      <c r="R175" s="75">
        <f t="shared" si="41"/>
        <v>0.00997066614438036</v>
      </c>
      <c r="S175" s="76">
        <f t="shared" si="42"/>
        <v>0.04647450025508213</v>
      </c>
      <c r="T175" s="71">
        <v>28872871</v>
      </c>
      <c r="U175" s="73">
        <v>0</v>
      </c>
      <c r="V175" s="74">
        <f t="shared" si="49"/>
        <v>28872871</v>
      </c>
      <c r="W175" s="75">
        <f t="shared" si="43"/>
        <v>0</v>
      </c>
      <c r="X175" s="76">
        <f t="shared" si="44"/>
        <v>0.5966649715489252</v>
      </c>
      <c r="Y175" s="71">
        <v>370685659</v>
      </c>
      <c r="Z175" s="73">
        <v>5216624</v>
      </c>
      <c r="AA175" s="74">
        <f t="shared" si="50"/>
        <v>375902283</v>
      </c>
      <c r="AB175" s="75">
        <f t="shared" si="45"/>
        <v>0.014072904827429539</v>
      </c>
      <c r="AC175" s="76">
        <f t="shared" si="46"/>
        <v>0.0129606359755291</v>
      </c>
      <c r="AD175" s="71">
        <v>8051959</v>
      </c>
      <c r="AE175" s="76">
        <f t="shared" si="47"/>
        <v>0</v>
      </c>
      <c r="AF175" s="71">
        <v>0</v>
      </c>
      <c r="AG175" s="71">
        <v>621262646</v>
      </c>
      <c r="AH175" s="73">
        <v>6999029</v>
      </c>
      <c r="AI175" s="74">
        <v>628261675</v>
      </c>
      <c r="AJ175" s="75">
        <f t="shared" si="48"/>
        <v>0.011265813332031555</v>
      </c>
      <c r="AK175" s="71">
        <v>9279580</v>
      </c>
      <c r="AL175" s="71">
        <v>9356230</v>
      </c>
      <c r="AM175" s="25">
        <v>0</v>
      </c>
      <c r="AN175" s="77"/>
    </row>
    <row r="176" spans="1:40" ht="12.75">
      <c r="A176" s="68" t="s">
        <v>357</v>
      </c>
      <c r="B176" s="69" t="s">
        <v>356</v>
      </c>
      <c r="C176" s="24">
        <v>3</v>
      </c>
      <c r="D176" s="24"/>
      <c r="E176" s="70">
        <f t="shared" si="34"/>
        <v>0.035141673499229524</v>
      </c>
      <c r="F176" s="71">
        <v>19643239</v>
      </c>
      <c r="G176" s="72">
        <f t="shared" si="35"/>
        <v>0.006019234045639095</v>
      </c>
      <c r="H176" s="71">
        <v>3364588</v>
      </c>
      <c r="I176" s="72">
        <f t="shared" si="36"/>
        <v>0.013976286952733953</v>
      </c>
      <c r="J176" s="71">
        <v>7812364</v>
      </c>
      <c r="K176" s="73">
        <v>22853</v>
      </c>
      <c r="L176" s="74">
        <f t="shared" si="37"/>
        <v>7835217</v>
      </c>
      <c r="M176" s="75">
        <f t="shared" si="38"/>
        <v>0.0029252349224895306</v>
      </c>
      <c r="N176" s="76">
        <f t="shared" si="39"/>
        <v>0.12805822448793222</v>
      </c>
      <c r="O176" s="71">
        <v>71581062</v>
      </c>
      <c r="P176" s="73">
        <v>-399</v>
      </c>
      <c r="Q176" s="74">
        <f t="shared" si="40"/>
        <v>71580663</v>
      </c>
      <c r="R176" s="75">
        <f t="shared" si="41"/>
        <v>-5.574100032212431E-06</v>
      </c>
      <c r="S176" s="76">
        <f t="shared" si="42"/>
        <v>0.05238285466285906</v>
      </c>
      <c r="T176" s="71">
        <v>29280590</v>
      </c>
      <c r="U176" s="73">
        <v>0</v>
      </c>
      <c r="V176" s="74">
        <f t="shared" si="49"/>
        <v>29280590</v>
      </c>
      <c r="W176" s="75">
        <f t="shared" si="43"/>
        <v>0</v>
      </c>
      <c r="X176" s="76">
        <f t="shared" si="44"/>
        <v>0.7443661040368867</v>
      </c>
      <c r="Y176" s="71">
        <v>416080392</v>
      </c>
      <c r="Z176" s="73">
        <v>-5681181</v>
      </c>
      <c r="AA176" s="74">
        <f t="shared" si="50"/>
        <v>410399211</v>
      </c>
      <c r="AB176" s="75">
        <f t="shared" si="45"/>
        <v>-0.01365404645167706</v>
      </c>
      <c r="AC176" s="76">
        <f t="shared" si="46"/>
        <v>0.02005562231471943</v>
      </c>
      <c r="AD176" s="71">
        <v>11210547</v>
      </c>
      <c r="AE176" s="76">
        <f t="shared" si="47"/>
        <v>0</v>
      </c>
      <c r="AF176" s="71">
        <v>0</v>
      </c>
      <c r="AG176" s="71">
        <v>558972782</v>
      </c>
      <c r="AH176" s="73">
        <v>-5658727</v>
      </c>
      <c r="AI176" s="74">
        <v>553314055</v>
      </c>
      <c r="AJ176" s="75">
        <f t="shared" si="48"/>
        <v>-0.010123439248245901</v>
      </c>
      <c r="AK176" s="71">
        <v>0</v>
      </c>
      <c r="AL176" s="71">
        <v>717840</v>
      </c>
      <c r="AM176" s="25">
        <v>0</v>
      </c>
      <c r="AN176" s="77"/>
    </row>
    <row r="177" spans="1:40" ht="12.75">
      <c r="A177" s="68" t="s">
        <v>359</v>
      </c>
      <c r="B177" s="69" t="s">
        <v>358</v>
      </c>
      <c r="C177" s="24">
        <v>3</v>
      </c>
      <c r="D177" s="24" t="s">
        <v>551</v>
      </c>
      <c r="E177" s="70">
        <f t="shared" si="34"/>
        <v>0.035941718204588725</v>
      </c>
      <c r="F177" s="71">
        <v>58529137</v>
      </c>
      <c r="G177" s="72">
        <f t="shared" si="35"/>
        <v>0.025151351759981757</v>
      </c>
      <c r="H177" s="71">
        <v>40957611</v>
      </c>
      <c r="I177" s="72">
        <f t="shared" si="36"/>
        <v>0.040511726238292196</v>
      </c>
      <c r="J177" s="71">
        <v>65971147</v>
      </c>
      <c r="K177" s="73">
        <v>192978</v>
      </c>
      <c r="L177" s="74">
        <f t="shared" si="37"/>
        <v>66164125</v>
      </c>
      <c r="M177" s="75">
        <f t="shared" si="38"/>
        <v>0.002925187885546389</v>
      </c>
      <c r="N177" s="76">
        <f t="shared" si="39"/>
        <v>0.0900813632587071</v>
      </c>
      <c r="O177" s="71">
        <v>146692610</v>
      </c>
      <c r="P177" s="73">
        <v>-2064092</v>
      </c>
      <c r="Q177" s="74">
        <f t="shared" si="40"/>
        <v>144628518</v>
      </c>
      <c r="R177" s="75">
        <f t="shared" si="41"/>
        <v>-0.014070865601205133</v>
      </c>
      <c r="S177" s="76">
        <f t="shared" si="42"/>
        <v>0.018121915104796722</v>
      </c>
      <c r="T177" s="71">
        <v>29510555</v>
      </c>
      <c r="U177" s="73">
        <v>0</v>
      </c>
      <c r="V177" s="74">
        <f t="shared" si="49"/>
        <v>29510555</v>
      </c>
      <c r="W177" s="75">
        <f t="shared" si="43"/>
        <v>0</v>
      </c>
      <c r="X177" s="76">
        <f t="shared" si="44"/>
        <v>0.7699663970683849</v>
      </c>
      <c r="Y177" s="71">
        <v>1253848480</v>
      </c>
      <c r="Z177" s="73">
        <v>-36755632</v>
      </c>
      <c r="AA177" s="74">
        <f t="shared" si="50"/>
        <v>1217092848</v>
      </c>
      <c r="AB177" s="75">
        <f t="shared" si="45"/>
        <v>-0.02931425334582692</v>
      </c>
      <c r="AC177" s="76">
        <f t="shared" si="46"/>
        <v>0.020225528365248577</v>
      </c>
      <c r="AD177" s="71">
        <v>32936175</v>
      </c>
      <c r="AE177" s="76">
        <f t="shared" si="47"/>
        <v>0</v>
      </c>
      <c r="AF177" s="71">
        <v>0</v>
      </c>
      <c r="AG177" s="71">
        <v>1628445715</v>
      </c>
      <c r="AH177" s="73">
        <v>-38626746</v>
      </c>
      <c r="AI177" s="74">
        <v>1589818969</v>
      </c>
      <c r="AJ177" s="75">
        <f t="shared" si="48"/>
        <v>-0.023720008376207986</v>
      </c>
      <c r="AK177" s="71">
        <v>0</v>
      </c>
      <c r="AL177" s="71">
        <v>0</v>
      </c>
      <c r="AM177" s="25">
        <v>0</v>
      </c>
      <c r="AN177" s="77"/>
    </row>
    <row r="178" spans="1:40" ht="12.75">
      <c r="A178" s="68" t="s">
        <v>361</v>
      </c>
      <c r="B178" s="69" t="s">
        <v>360</v>
      </c>
      <c r="C178" s="24">
        <v>3</v>
      </c>
      <c r="D178" s="24"/>
      <c r="E178" s="70">
        <f t="shared" si="34"/>
        <v>0.022759198451392727</v>
      </c>
      <c r="F178" s="71">
        <v>19431673</v>
      </c>
      <c r="G178" s="72">
        <f t="shared" si="35"/>
        <v>0.008446019536369335</v>
      </c>
      <c r="H178" s="71">
        <v>7211163</v>
      </c>
      <c r="I178" s="72">
        <f t="shared" si="36"/>
        <v>0.0030675247219394517</v>
      </c>
      <c r="J178" s="71">
        <v>2619035</v>
      </c>
      <c r="K178" s="73">
        <v>7661</v>
      </c>
      <c r="L178" s="74">
        <f t="shared" si="37"/>
        <v>2626696</v>
      </c>
      <c r="M178" s="75">
        <f t="shared" si="38"/>
        <v>0.0029251231846844352</v>
      </c>
      <c r="N178" s="76">
        <f t="shared" si="39"/>
        <v>0.25849355089363096</v>
      </c>
      <c r="O178" s="71">
        <v>220700310</v>
      </c>
      <c r="P178" s="73">
        <v>2458920</v>
      </c>
      <c r="Q178" s="74">
        <f t="shared" si="40"/>
        <v>223159230</v>
      </c>
      <c r="R178" s="75">
        <f t="shared" si="41"/>
        <v>0.011141443344597024</v>
      </c>
      <c r="S178" s="76">
        <f t="shared" si="42"/>
        <v>0.03377088058661814</v>
      </c>
      <c r="T178" s="71">
        <v>28833384</v>
      </c>
      <c r="U178" s="73">
        <v>-873739</v>
      </c>
      <c r="V178" s="74">
        <f t="shared" si="49"/>
        <v>27959645</v>
      </c>
      <c r="W178" s="75">
        <f t="shared" si="43"/>
        <v>-0.030303033455941212</v>
      </c>
      <c r="X178" s="76">
        <f t="shared" si="44"/>
        <v>0.6532915412197782</v>
      </c>
      <c r="Y178" s="71">
        <v>557776568</v>
      </c>
      <c r="Z178" s="73">
        <v>-6497965</v>
      </c>
      <c r="AA178" s="74">
        <f t="shared" si="50"/>
        <v>551278603</v>
      </c>
      <c r="AB178" s="75">
        <f t="shared" si="45"/>
        <v>-0.011649763315263541</v>
      </c>
      <c r="AC178" s="76">
        <f t="shared" si="46"/>
        <v>0.020171284590271198</v>
      </c>
      <c r="AD178" s="71">
        <v>17222127</v>
      </c>
      <c r="AE178" s="76">
        <f t="shared" si="47"/>
        <v>0</v>
      </c>
      <c r="AF178" s="71">
        <v>0</v>
      </c>
      <c r="AG178" s="71">
        <v>853794260</v>
      </c>
      <c r="AH178" s="73">
        <v>-4905123</v>
      </c>
      <c r="AI178" s="74">
        <v>848889137</v>
      </c>
      <c r="AJ178" s="75">
        <f t="shared" si="48"/>
        <v>-0.005745087815418202</v>
      </c>
      <c r="AK178" s="71">
        <v>0</v>
      </c>
      <c r="AL178" s="71">
        <v>0</v>
      </c>
      <c r="AM178" s="25">
        <v>0</v>
      </c>
      <c r="AN178" s="77"/>
    </row>
    <row r="179" spans="1:40" ht="12.75">
      <c r="A179" s="68" t="s">
        <v>363</v>
      </c>
      <c r="B179" s="69" t="s">
        <v>362</v>
      </c>
      <c r="C179" s="24">
        <v>3</v>
      </c>
      <c r="D179" s="24"/>
      <c r="E179" s="70">
        <f t="shared" si="34"/>
        <v>0.04982686380490921</v>
      </c>
      <c r="F179" s="71">
        <v>47398335</v>
      </c>
      <c r="G179" s="72">
        <f t="shared" si="35"/>
        <v>0.012778054008295032</v>
      </c>
      <c r="H179" s="71">
        <v>12155260</v>
      </c>
      <c r="I179" s="72">
        <f t="shared" si="36"/>
        <v>0.02239950000328669</v>
      </c>
      <c r="J179" s="71">
        <v>21307763</v>
      </c>
      <c r="K179" s="73">
        <v>62329</v>
      </c>
      <c r="L179" s="74">
        <f t="shared" si="37"/>
        <v>21370092</v>
      </c>
      <c r="M179" s="75">
        <f t="shared" si="38"/>
        <v>0.002925178020799274</v>
      </c>
      <c r="N179" s="76">
        <f t="shared" si="39"/>
        <v>0.4143616155644777</v>
      </c>
      <c r="O179" s="71">
        <v>394165901</v>
      </c>
      <c r="P179" s="73">
        <v>4549999</v>
      </c>
      <c r="Q179" s="74">
        <f t="shared" si="40"/>
        <v>398715900</v>
      </c>
      <c r="R179" s="75">
        <f t="shared" si="41"/>
        <v>0.011543360266468104</v>
      </c>
      <c r="S179" s="76">
        <f t="shared" si="42"/>
        <v>0.11112245383705574</v>
      </c>
      <c r="T179" s="71">
        <v>105706418</v>
      </c>
      <c r="U179" s="73">
        <v>-3184547</v>
      </c>
      <c r="V179" s="74">
        <f t="shared" si="49"/>
        <v>102521871</v>
      </c>
      <c r="W179" s="75">
        <f t="shared" si="43"/>
        <v>-0.030126335375397925</v>
      </c>
      <c r="X179" s="76">
        <f t="shared" si="44"/>
        <v>0.38024605649278337</v>
      </c>
      <c r="Y179" s="71">
        <v>361713112</v>
      </c>
      <c r="Z179" s="73">
        <v>-4036387</v>
      </c>
      <c r="AA179" s="74">
        <f t="shared" si="50"/>
        <v>357676725</v>
      </c>
      <c r="AB179" s="75">
        <f t="shared" si="45"/>
        <v>-0.011159083998038754</v>
      </c>
      <c r="AC179" s="76">
        <f t="shared" si="46"/>
        <v>0.009265456289192274</v>
      </c>
      <c r="AD179" s="71">
        <v>8813864</v>
      </c>
      <c r="AE179" s="76">
        <f t="shared" si="47"/>
        <v>0</v>
      </c>
      <c r="AF179" s="71">
        <v>0</v>
      </c>
      <c r="AG179" s="71">
        <v>951260653</v>
      </c>
      <c r="AH179" s="73">
        <v>-2608606</v>
      </c>
      <c r="AI179" s="74">
        <v>948652047</v>
      </c>
      <c r="AJ179" s="75">
        <f t="shared" si="48"/>
        <v>-0.0027422620622152443</v>
      </c>
      <c r="AK179" s="71">
        <v>0</v>
      </c>
      <c r="AL179" s="71">
        <v>616360</v>
      </c>
      <c r="AM179" s="25">
        <v>0</v>
      </c>
      <c r="AN179" s="77"/>
    </row>
    <row r="180" spans="1:40" ht="12.75">
      <c r="A180" s="68" t="s">
        <v>365</v>
      </c>
      <c r="B180" s="69" t="s">
        <v>364</v>
      </c>
      <c r="C180" s="24">
        <v>3</v>
      </c>
      <c r="D180" s="24"/>
      <c r="E180" s="70">
        <f t="shared" si="34"/>
        <v>0.02501982245011885</v>
      </c>
      <c r="F180" s="71">
        <v>13781353</v>
      </c>
      <c r="G180" s="72">
        <f t="shared" si="35"/>
        <v>0.027762727921775917</v>
      </c>
      <c r="H180" s="71">
        <v>15292193</v>
      </c>
      <c r="I180" s="72">
        <f t="shared" si="36"/>
        <v>0.009879466802153073</v>
      </c>
      <c r="J180" s="71">
        <v>5441782</v>
      </c>
      <c r="K180" s="73">
        <v>15918</v>
      </c>
      <c r="L180" s="74">
        <f t="shared" si="37"/>
        <v>5457700</v>
      </c>
      <c r="M180" s="75">
        <f t="shared" si="38"/>
        <v>0.0029251447411895587</v>
      </c>
      <c r="N180" s="76">
        <f t="shared" si="39"/>
        <v>0.4448464950210776</v>
      </c>
      <c r="O180" s="71">
        <v>245029180</v>
      </c>
      <c r="P180" s="73">
        <v>-4720368</v>
      </c>
      <c r="Q180" s="74">
        <f t="shared" si="40"/>
        <v>240308812</v>
      </c>
      <c r="R180" s="75">
        <f t="shared" si="41"/>
        <v>-0.019264513720365875</v>
      </c>
      <c r="S180" s="76">
        <f t="shared" si="42"/>
        <v>0.02914884431986821</v>
      </c>
      <c r="T180" s="71">
        <v>16055690</v>
      </c>
      <c r="U180" s="73">
        <v>-311515</v>
      </c>
      <c r="V180" s="74">
        <f t="shared" si="49"/>
        <v>15744175</v>
      </c>
      <c r="W180" s="75">
        <f t="shared" si="43"/>
        <v>-0.019402155871220732</v>
      </c>
      <c r="X180" s="76">
        <f t="shared" si="44"/>
        <v>0.45170199768098096</v>
      </c>
      <c r="Y180" s="71">
        <v>248805310</v>
      </c>
      <c r="Z180" s="73">
        <v>-281529</v>
      </c>
      <c r="AA180" s="74">
        <f t="shared" si="50"/>
        <v>248523781</v>
      </c>
      <c r="AB180" s="75">
        <f t="shared" si="45"/>
        <v>-0.0011315232781808394</v>
      </c>
      <c r="AC180" s="76">
        <f t="shared" si="46"/>
        <v>0.01164064580402545</v>
      </c>
      <c r="AD180" s="71">
        <v>6411870</v>
      </c>
      <c r="AE180" s="76">
        <f t="shared" si="47"/>
        <v>0</v>
      </c>
      <c r="AF180" s="71">
        <v>0</v>
      </c>
      <c r="AG180" s="71">
        <v>550817378</v>
      </c>
      <c r="AH180" s="73">
        <v>-5297494</v>
      </c>
      <c r="AI180" s="74">
        <v>545519884</v>
      </c>
      <c r="AJ180" s="75">
        <f t="shared" si="48"/>
        <v>-0.009617514282564991</v>
      </c>
      <c r="AK180" s="71">
        <v>0</v>
      </c>
      <c r="AL180" s="71">
        <v>0</v>
      </c>
      <c r="AM180" s="25">
        <v>0</v>
      </c>
      <c r="AN180" s="77"/>
    </row>
    <row r="181" spans="1:40" ht="12.75">
      <c r="A181" s="68" t="s">
        <v>367</v>
      </c>
      <c r="B181" s="69" t="s">
        <v>366</v>
      </c>
      <c r="C181" s="24">
        <v>3</v>
      </c>
      <c r="D181" s="24"/>
      <c r="E181" s="70">
        <f t="shared" si="34"/>
        <v>0.02800252344552257</v>
      </c>
      <c r="F181" s="71">
        <v>9402526</v>
      </c>
      <c r="G181" s="72">
        <f t="shared" si="35"/>
        <v>0.00442707279875631</v>
      </c>
      <c r="H181" s="71">
        <v>1486497</v>
      </c>
      <c r="I181" s="72">
        <f t="shared" si="36"/>
        <v>0.006434299446063222</v>
      </c>
      <c r="J181" s="71">
        <v>2160472</v>
      </c>
      <c r="K181" s="73">
        <v>6320</v>
      </c>
      <c r="L181" s="74">
        <f t="shared" si="37"/>
        <v>2166792</v>
      </c>
      <c r="M181" s="75">
        <f t="shared" si="38"/>
        <v>0.0029252866966107405</v>
      </c>
      <c r="N181" s="76">
        <f t="shared" si="39"/>
        <v>0.11442099642432664</v>
      </c>
      <c r="O181" s="71">
        <v>38419623</v>
      </c>
      <c r="P181" s="73">
        <v>-778096</v>
      </c>
      <c r="Q181" s="74">
        <f t="shared" si="40"/>
        <v>37641527</v>
      </c>
      <c r="R181" s="75">
        <f t="shared" si="41"/>
        <v>-0.020252567288335962</v>
      </c>
      <c r="S181" s="76">
        <f t="shared" si="42"/>
        <v>0.03833330108448254</v>
      </c>
      <c r="T181" s="71">
        <v>12871335</v>
      </c>
      <c r="U181" s="73">
        <v>0</v>
      </c>
      <c r="V181" s="74">
        <f t="shared" si="49"/>
        <v>12871335</v>
      </c>
      <c r="W181" s="75">
        <f t="shared" si="43"/>
        <v>0</v>
      </c>
      <c r="X181" s="76">
        <f t="shared" si="44"/>
        <v>0.7855725703841145</v>
      </c>
      <c r="Y181" s="71">
        <v>263775032</v>
      </c>
      <c r="Z181" s="73">
        <v>3611365</v>
      </c>
      <c r="AA181" s="74">
        <f t="shared" si="50"/>
        <v>267386397</v>
      </c>
      <c r="AB181" s="75">
        <f t="shared" si="45"/>
        <v>0.01369107975314358</v>
      </c>
      <c r="AC181" s="76">
        <f t="shared" si="46"/>
        <v>0.02280923641673416</v>
      </c>
      <c r="AD181" s="71">
        <v>7658754</v>
      </c>
      <c r="AE181" s="76">
        <f t="shared" si="47"/>
        <v>0</v>
      </c>
      <c r="AF181" s="71">
        <v>0</v>
      </c>
      <c r="AG181" s="71">
        <v>335774239</v>
      </c>
      <c r="AH181" s="73">
        <v>2839589</v>
      </c>
      <c r="AI181" s="74">
        <v>338613828</v>
      </c>
      <c r="AJ181" s="75">
        <f t="shared" si="48"/>
        <v>0.008456839954300365</v>
      </c>
      <c r="AK181" s="71">
        <v>0</v>
      </c>
      <c r="AL181" s="71">
        <v>26385</v>
      </c>
      <c r="AM181" s="25">
        <v>0</v>
      </c>
      <c r="AN181" s="77"/>
    </row>
    <row r="182" spans="1:40" ht="12.75">
      <c r="A182" s="68" t="s">
        <v>369</v>
      </c>
      <c r="B182" s="69" t="s">
        <v>368</v>
      </c>
      <c r="C182" s="24">
        <v>3</v>
      </c>
      <c r="D182" s="24"/>
      <c r="E182" s="70">
        <f t="shared" si="34"/>
        <v>0.02518100423470678</v>
      </c>
      <c r="F182" s="71">
        <v>11365316</v>
      </c>
      <c r="G182" s="72">
        <f t="shared" si="35"/>
        <v>0.002089362597258703</v>
      </c>
      <c r="H182" s="71">
        <v>943023</v>
      </c>
      <c r="I182" s="72">
        <f t="shared" si="36"/>
        <v>0.00032659729586310293</v>
      </c>
      <c r="J182" s="71">
        <v>147408</v>
      </c>
      <c r="K182" s="73">
        <v>431</v>
      </c>
      <c r="L182" s="74">
        <f t="shared" si="37"/>
        <v>147839</v>
      </c>
      <c r="M182" s="75">
        <f t="shared" si="38"/>
        <v>0.0029238575925322912</v>
      </c>
      <c r="N182" s="76">
        <f t="shared" si="39"/>
        <v>0.07246064215996875</v>
      </c>
      <c r="O182" s="71">
        <v>32704736</v>
      </c>
      <c r="P182" s="73">
        <v>189603</v>
      </c>
      <c r="Q182" s="74">
        <f t="shared" si="40"/>
        <v>32894339</v>
      </c>
      <c r="R182" s="75">
        <f t="shared" si="41"/>
        <v>0.005797417230336304</v>
      </c>
      <c r="S182" s="76">
        <f t="shared" si="42"/>
        <v>0.014107151825183099</v>
      </c>
      <c r="T182" s="71">
        <v>6367190</v>
      </c>
      <c r="U182" s="73">
        <v>-84582</v>
      </c>
      <c r="V182" s="74">
        <f t="shared" si="49"/>
        <v>6282608</v>
      </c>
      <c r="W182" s="75">
        <f t="shared" si="43"/>
        <v>-0.013284038955960165</v>
      </c>
      <c r="X182" s="76">
        <f t="shared" si="44"/>
        <v>0.866641283118107</v>
      </c>
      <c r="Y182" s="71">
        <v>391154060</v>
      </c>
      <c r="Z182" s="73">
        <v>7971251</v>
      </c>
      <c r="AA182" s="74">
        <f t="shared" si="50"/>
        <v>399125311</v>
      </c>
      <c r="AB182" s="75">
        <f t="shared" si="45"/>
        <v>0.02037880164148111</v>
      </c>
      <c r="AC182" s="76">
        <f t="shared" si="46"/>
        <v>0.01919395876891262</v>
      </c>
      <c r="AD182" s="71">
        <v>8663094</v>
      </c>
      <c r="AE182" s="76">
        <f t="shared" si="47"/>
        <v>0</v>
      </c>
      <c r="AF182" s="71">
        <v>0</v>
      </c>
      <c r="AG182" s="71">
        <v>451344827</v>
      </c>
      <c r="AH182" s="73">
        <v>8076703</v>
      </c>
      <c r="AI182" s="74">
        <v>459421530</v>
      </c>
      <c r="AJ182" s="75">
        <f t="shared" si="48"/>
        <v>0.01789475034794184</v>
      </c>
      <c r="AK182" s="71">
        <v>0</v>
      </c>
      <c r="AL182" s="71">
        <v>0</v>
      </c>
      <c r="AM182" s="25">
        <v>0</v>
      </c>
      <c r="AN182" s="77"/>
    </row>
    <row r="183" spans="1:40" ht="12.75">
      <c r="A183" s="68" t="s">
        <v>371</v>
      </c>
      <c r="B183" s="69" t="s">
        <v>370</v>
      </c>
      <c r="C183" s="24">
        <v>3</v>
      </c>
      <c r="D183" s="24"/>
      <c r="E183" s="70">
        <f t="shared" si="34"/>
        <v>0.05617324947105071</v>
      </c>
      <c r="F183" s="71">
        <v>70422440</v>
      </c>
      <c r="G183" s="72">
        <f t="shared" si="35"/>
        <v>0.030485317259664198</v>
      </c>
      <c r="H183" s="71">
        <v>38218377</v>
      </c>
      <c r="I183" s="72">
        <f t="shared" si="36"/>
        <v>0.004728546884911701</v>
      </c>
      <c r="J183" s="71">
        <v>5928014</v>
      </c>
      <c r="K183" s="73">
        <v>17342</v>
      </c>
      <c r="L183" s="74">
        <f t="shared" si="37"/>
        <v>5945356</v>
      </c>
      <c r="M183" s="75">
        <f t="shared" si="38"/>
        <v>0.0029254316875769863</v>
      </c>
      <c r="N183" s="76">
        <f t="shared" si="39"/>
        <v>0.08874933889140056</v>
      </c>
      <c r="O183" s="71">
        <v>111261945</v>
      </c>
      <c r="P183" s="73">
        <v>-2231471</v>
      </c>
      <c r="Q183" s="74">
        <f t="shared" si="40"/>
        <v>109030474</v>
      </c>
      <c r="R183" s="75">
        <f t="shared" si="41"/>
        <v>-0.020056012862259418</v>
      </c>
      <c r="S183" s="76">
        <f t="shared" si="42"/>
        <v>0.04581639464168299</v>
      </c>
      <c r="T183" s="71">
        <v>57438413</v>
      </c>
      <c r="U183" s="73">
        <v>0</v>
      </c>
      <c r="V183" s="74">
        <f t="shared" si="49"/>
        <v>57438413</v>
      </c>
      <c r="W183" s="75">
        <f t="shared" si="43"/>
        <v>0</v>
      </c>
      <c r="X183" s="76">
        <f t="shared" si="44"/>
        <v>0.7570645107323909</v>
      </c>
      <c r="Y183" s="71">
        <v>949105323</v>
      </c>
      <c r="Z183" s="73">
        <v>-8350619</v>
      </c>
      <c r="AA183" s="74">
        <f t="shared" si="50"/>
        <v>940754704</v>
      </c>
      <c r="AB183" s="75">
        <f t="shared" si="45"/>
        <v>-0.008798411301292428</v>
      </c>
      <c r="AC183" s="76">
        <f t="shared" si="46"/>
        <v>0.01694791115167853</v>
      </c>
      <c r="AD183" s="71">
        <v>21247004</v>
      </c>
      <c r="AE183" s="76">
        <f t="shared" si="47"/>
        <v>3.4730967220377745E-05</v>
      </c>
      <c r="AF183" s="71">
        <v>43541</v>
      </c>
      <c r="AG183" s="71">
        <v>1253665057</v>
      </c>
      <c r="AH183" s="73">
        <v>-10564748</v>
      </c>
      <c r="AI183" s="74">
        <v>1243100309</v>
      </c>
      <c r="AJ183" s="75">
        <f t="shared" si="48"/>
        <v>-0.008427089788464926</v>
      </c>
      <c r="AK183" s="71">
        <v>0</v>
      </c>
      <c r="AL183" s="71">
        <v>3267801</v>
      </c>
      <c r="AM183" s="25">
        <v>0</v>
      </c>
      <c r="AN183" s="77"/>
    </row>
    <row r="184" spans="1:40" ht="12.75">
      <c r="A184" s="68" t="s">
        <v>373</v>
      </c>
      <c r="B184" s="69" t="s">
        <v>372</v>
      </c>
      <c r="C184" s="24">
        <v>3</v>
      </c>
      <c r="D184" s="24"/>
      <c r="E184" s="70">
        <f t="shared" si="34"/>
        <v>0.07810133330783989</v>
      </c>
      <c r="F184" s="71">
        <v>86139834</v>
      </c>
      <c r="G184" s="72">
        <f t="shared" si="35"/>
        <v>0.025431368167866886</v>
      </c>
      <c r="H184" s="71">
        <v>28048866</v>
      </c>
      <c r="I184" s="72">
        <f t="shared" si="36"/>
        <v>0.012090038973746576</v>
      </c>
      <c r="J184" s="71">
        <v>13334394</v>
      </c>
      <c r="K184" s="73">
        <v>39006</v>
      </c>
      <c r="L184" s="74">
        <f t="shared" si="37"/>
        <v>13373400</v>
      </c>
      <c r="M184" s="75">
        <f t="shared" si="38"/>
        <v>0.0029252172989638675</v>
      </c>
      <c r="N184" s="76">
        <f t="shared" si="39"/>
        <v>0.26246562605364243</v>
      </c>
      <c r="O184" s="71">
        <v>289479635</v>
      </c>
      <c r="P184" s="73">
        <v>2976292</v>
      </c>
      <c r="Q184" s="74">
        <f t="shared" si="40"/>
        <v>292455927</v>
      </c>
      <c r="R184" s="75">
        <f t="shared" si="41"/>
        <v>0.010281524639893926</v>
      </c>
      <c r="S184" s="76">
        <f t="shared" si="42"/>
        <v>0.07707809416146275</v>
      </c>
      <c r="T184" s="71">
        <v>85011279</v>
      </c>
      <c r="U184" s="73">
        <v>1783940</v>
      </c>
      <c r="V184" s="74">
        <f t="shared" si="49"/>
        <v>86795219</v>
      </c>
      <c r="W184" s="75">
        <f t="shared" si="43"/>
        <v>0.02098474485956152</v>
      </c>
      <c r="X184" s="76">
        <f t="shared" si="44"/>
        <v>0.530482948386104</v>
      </c>
      <c r="Y184" s="71">
        <v>585082369</v>
      </c>
      <c r="Z184" s="73">
        <v>25438363</v>
      </c>
      <c r="AA184" s="74">
        <f t="shared" si="50"/>
        <v>610520732</v>
      </c>
      <c r="AB184" s="75">
        <f t="shared" si="45"/>
        <v>0.043478259383338214</v>
      </c>
      <c r="AC184" s="76">
        <f t="shared" si="46"/>
        <v>0.01435059094933748</v>
      </c>
      <c r="AD184" s="71">
        <v>15827611</v>
      </c>
      <c r="AE184" s="76">
        <f t="shared" si="47"/>
        <v>0</v>
      </c>
      <c r="AF184" s="71">
        <v>0</v>
      </c>
      <c r="AG184" s="71">
        <v>1102923988</v>
      </c>
      <c r="AH184" s="73">
        <v>30237601</v>
      </c>
      <c r="AI184" s="74">
        <v>1133161589</v>
      </c>
      <c r="AJ184" s="75">
        <f t="shared" si="48"/>
        <v>0.02741585216115546</v>
      </c>
      <c r="AK184" s="71">
        <v>803449</v>
      </c>
      <c r="AL184" s="71">
        <v>1166093</v>
      </c>
      <c r="AM184" s="25">
        <v>0</v>
      </c>
      <c r="AN184" s="77"/>
    </row>
    <row r="185" spans="1:40" ht="12.75">
      <c r="A185" s="68" t="s">
        <v>375</v>
      </c>
      <c r="B185" s="69" t="s">
        <v>374</v>
      </c>
      <c r="C185" s="24">
        <v>3</v>
      </c>
      <c r="D185" s="24"/>
      <c r="E185" s="70">
        <f t="shared" si="34"/>
        <v>0.07114904857509352</v>
      </c>
      <c r="F185" s="71">
        <v>43096017</v>
      </c>
      <c r="G185" s="72">
        <f t="shared" si="35"/>
        <v>0.03025673016928618</v>
      </c>
      <c r="H185" s="71">
        <v>18326943</v>
      </c>
      <c r="I185" s="72">
        <f t="shared" si="36"/>
        <v>0.004901319919165295</v>
      </c>
      <c r="J185" s="71">
        <v>2968801</v>
      </c>
      <c r="K185" s="73">
        <v>8684</v>
      </c>
      <c r="L185" s="74">
        <f t="shared" si="37"/>
        <v>2977485</v>
      </c>
      <c r="M185" s="75">
        <f t="shared" si="38"/>
        <v>0.0029250865921966475</v>
      </c>
      <c r="N185" s="76">
        <f t="shared" si="39"/>
        <v>0.10026807130268364</v>
      </c>
      <c r="O185" s="71">
        <v>60733834</v>
      </c>
      <c r="P185" s="73">
        <v>834361</v>
      </c>
      <c r="Q185" s="74">
        <f t="shared" si="40"/>
        <v>61568195</v>
      </c>
      <c r="R185" s="75">
        <f t="shared" si="41"/>
        <v>0.013737993224666172</v>
      </c>
      <c r="S185" s="76">
        <f t="shared" si="42"/>
        <v>0.006931893417334259</v>
      </c>
      <c r="T185" s="71">
        <v>4198749</v>
      </c>
      <c r="U185" s="73">
        <v>76609</v>
      </c>
      <c r="V185" s="74">
        <f t="shared" si="49"/>
        <v>4275358</v>
      </c>
      <c r="W185" s="75">
        <f t="shared" si="43"/>
        <v>0.01824567269917778</v>
      </c>
      <c r="X185" s="76">
        <f t="shared" si="44"/>
        <v>0.7706772469984061</v>
      </c>
      <c r="Y185" s="71">
        <v>466810455</v>
      </c>
      <c r="Z185" s="73">
        <v>13355660</v>
      </c>
      <c r="AA185" s="74">
        <f t="shared" si="50"/>
        <v>480166115</v>
      </c>
      <c r="AB185" s="75">
        <f t="shared" si="45"/>
        <v>0.028610456036165684</v>
      </c>
      <c r="AC185" s="76">
        <f t="shared" si="46"/>
        <v>0.015815689618031044</v>
      </c>
      <c r="AD185" s="71">
        <v>9579794</v>
      </c>
      <c r="AE185" s="76">
        <f t="shared" si="47"/>
        <v>0</v>
      </c>
      <c r="AF185" s="71">
        <v>0</v>
      </c>
      <c r="AG185" s="71">
        <v>605714593</v>
      </c>
      <c r="AH185" s="73">
        <v>14275314</v>
      </c>
      <c r="AI185" s="74">
        <v>619989907</v>
      </c>
      <c r="AJ185" s="75">
        <f t="shared" si="48"/>
        <v>0.023567723421185596</v>
      </c>
      <c r="AK185" s="71">
        <v>0</v>
      </c>
      <c r="AL185" s="71">
        <v>0</v>
      </c>
      <c r="AM185" s="25">
        <v>0</v>
      </c>
      <c r="AN185" s="77"/>
    </row>
    <row r="186" spans="1:40" ht="12.75">
      <c r="A186" s="68" t="s">
        <v>377</v>
      </c>
      <c r="B186" s="69" t="s">
        <v>376</v>
      </c>
      <c r="C186" s="24">
        <v>2</v>
      </c>
      <c r="D186" s="24"/>
      <c r="E186" s="70">
        <f t="shared" si="34"/>
        <v>0.04328732427271255</v>
      </c>
      <c r="F186" s="71">
        <v>22358314</v>
      </c>
      <c r="G186" s="72">
        <f t="shared" si="35"/>
        <v>0.03295829053442667</v>
      </c>
      <c r="H186" s="71">
        <v>17023270</v>
      </c>
      <c r="I186" s="72">
        <f t="shared" si="36"/>
        <v>0.005803941706821866</v>
      </c>
      <c r="J186" s="71">
        <v>2997791</v>
      </c>
      <c r="K186" s="73">
        <v>8769</v>
      </c>
      <c r="L186" s="74">
        <f t="shared" si="37"/>
        <v>3006560</v>
      </c>
      <c r="M186" s="75">
        <f t="shared" si="38"/>
        <v>0.0029251538883130947</v>
      </c>
      <c r="N186" s="76">
        <f t="shared" si="39"/>
        <v>0.08178090898406427</v>
      </c>
      <c r="O186" s="71">
        <v>42240616</v>
      </c>
      <c r="P186" s="73">
        <v>435654</v>
      </c>
      <c r="Q186" s="74">
        <f t="shared" si="40"/>
        <v>42676270</v>
      </c>
      <c r="R186" s="75">
        <f t="shared" si="41"/>
        <v>0.01031362800201588</v>
      </c>
      <c r="S186" s="76">
        <f t="shared" si="42"/>
        <v>0.021474528749950667</v>
      </c>
      <c r="T186" s="71">
        <v>11091798</v>
      </c>
      <c r="U186" s="73">
        <v>235996</v>
      </c>
      <c r="V186" s="74">
        <f t="shared" si="49"/>
        <v>11327794</v>
      </c>
      <c r="W186" s="75">
        <f t="shared" si="43"/>
        <v>0.021276622599870645</v>
      </c>
      <c r="X186" s="76">
        <f t="shared" si="44"/>
        <v>0.7968742007346835</v>
      </c>
      <c r="Y186" s="71">
        <v>411593091</v>
      </c>
      <c r="Z186" s="73">
        <v>17895352</v>
      </c>
      <c r="AA186" s="74">
        <f t="shared" si="50"/>
        <v>429488443</v>
      </c>
      <c r="AB186" s="75">
        <f t="shared" si="45"/>
        <v>0.04347826139773566</v>
      </c>
      <c r="AC186" s="76">
        <f t="shared" si="46"/>
        <v>0.017820805017340485</v>
      </c>
      <c r="AD186" s="71">
        <v>9204615</v>
      </c>
      <c r="AE186" s="76">
        <f t="shared" si="47"/>
        <v>0</v>
      </c>
      <c r="AF186" s="71">
        <v>0</v>
      </c>
      <c r="AG186" s="71">
        <v>516509495</v>
      </c>
      <c r="AH186" s="73">
        <v>18575771</v>
      </c>
      <c r="AI186" s="74">
        <v>535085266</v>
      </c>
      <c r="AJ186" s="75">
        <f t="shared" si="48"/>
        <v>0.03596404553995663</v>
      </c>
      <c r="AK186" s="71">
        <v>0</v>
      </c>
      <c r="AL186" s="71">
        <v>0</v>
      </c>
      <c r="AM186" s="25">
        <v>0</v>
      </c>
      <c r="AN186" s="77"/>
    </row>
    <row r="187" spans="1:40" ht="12.75">
      <c r="A187" s="68" t="s">
        <v>379</v>
      </c>
      <c r="B187" s="69" t="s">
        <v>378</v>
      </c>
      <c r="C187" s="24">
        <v>3</v>
      </c>
      <c r="D187" s="24"/>
      <c r="E187" s="70">
        <f t="shared" si="34"/>
        <v>0.030751267370192903</v>
      </c>
      <c r="F187" s="71">
        <v>24856381</v>
      </c>
      <c r="G187" s="72">
        <f t="shared" si="35"/>
        <v>0.005273595737082569</v>
      </c>
      <c r="H187" s="71">
        <v>4262670</v>
      </c>
      <c r="I187" s="72">
        <f t="shared" si="36"/>
        <v>0.00039417334322932614</v>
      </c>
      <c r="J187" s="71">
        <v>318612</v>
      </c>
      <c r="K187" s="73">
        <v>932</v>
      </c>
      <c r="L187" s="74">
        <f t="shared" si="37"/>
        <v>319544</v>
      </c>
      <c r="M187" s="75">
        <f t="shared" si="38"/>
        <v>0.0029251880029628513</v>
      </c>
      <c r="N187" s="76">
        <f t="shared" si="39"/>
        <v>0.22518503208369134</v>
      </c>
      <c r="O187" s="71">
        <v>182018025</v>
      </c>
      <c r="P187" s="73">
        <v>1915980</v>
      </c>
      <c r="Q187" s="74">
        <f t="shared" si="40"/>
        <v>183934005</v>
      </c>
      <c r="R187" s="75">
        <f t="shared" si="41"/>
        <v>0.010526320126811617</v>
      </c>
      <c r="S187" s="76">
        <f t="shared" si="42"/>
        <v>0.019420528144946266</v>
      </c>
      <c r="T187" s="71">
        <v>15697696</v>
      </c>
      <c r="U187" s="73">
        <v>0</v>
      </c>
      <c r="V187" s="74">
        <f t="shared" si="49"/>
        <v>15697696</v>
      </c>
      <c r="W187" s="75">
        <f t="shared" si="43"/>
        <v>0</v>
      </c>
      <c r="X187" s="76">
        <f t="shared" si="44"/>
        <v>0.6972104869928568</v>
      </c>
      <c r="Y187" s="71">
        <v>563558220</v>
      </c>
      <c r="Z187" s="73">
        <v>14419669</v>
      </c>
      <c r="AA187" s="74">
        <f t="shared" si="50"/>
        <v>577977889</v>
      </c>
      <c r="AB187" s="75">
        <f t="shared" si="45"/>
        <v>0.025586831117466444</v>
      </c>
      <c r="AC187" s="76">
        <f t="shared" si="46"/>
        <v>0.02176491632800078</v>
      </c>
      <c r="AD187" s="71">
        <v>17592675</v>
      </c>
      <c r="AE187" s="76">
        <f t="shared" si="47"/>
        <v>0</v>
      </c>
      <c r="AF187" s="71">
        <v>0</v>
      </c>
      <c r="AG187" s="71">
        <v>808304279</v>
      </c>
      <c r="AH187" s="73">
        <v>16336581</v>
      </c>
      <c r="AI187" s="74">
        <v>824640860</v>
      </c>
      <c r="AJ187" s="75">
        <f t="shared" si="48"/>
        <v>0.020210929750626744</v>
      </c>
      <c r="AK187" s="71">
        <v>0</v>
      </c>
      <c r="AL187" s="71">
        <v>0</v>
      </c>
      <c r="AM187" s="25">
        <v>0</v>
      </c>
      <c r="AN187" s="77"/>
    </row>
    <row r="188" spans="1:40" ht="12.75">
      <c r="A188" s="68" t="s">
        <v>381</v>
      </c>
      <c r="B188" s="69" t="s">
        <v>380</v>
      </c>
      <c r="C188" s="24">
        <v>3</v>
      </c>
      <c r="D188" s="24"/>
      <c r="E188" s="70">
        <f t="shared" si="34"/>
        <v>0.0545254190599909</v>
      </c>
      <c r="F188" s="71">
        <v>39816978</v>
      </c>
      <c r="G188" s="72">
        <f t="shared" si="35"/>
        <v>0.006630509343231577</v>
      </c>
      <c r="H188" s="71">
        <v>4841904</v>
      </c>
      <c r="I188" s="72">
        <f t="shared" si="36"/>
        <v>0.008151384162974895</v>
      </c>
      <c r="J188" s="71">
        <v>5952517</v>
      </c>
      <c r="K188" s="73">
        <v>17412</v>
      </c>
      <c r="L188" s="74">
        <f t="shared" si="37"/>
        <v>5969929</v>
      </c>
      <c r="M188" s="75">
        <f t="shared" si="38"/>
        <v>0.002925149142791192</v>
      </c>
      <c r="N188" s="76">
        <f t="shared" si="39"/>
        <v>0.105457589518971</v>
      </c>
      <c r="O188" s="71">
        <v>77010000</v>
      </c>
      <c r="P188" s="73">
        <v>992294</v>
      </c>
      <c r="Q188" s="74">
        <f t="shared" si="40"/>
        <v>78002294</v>
      </c>
      <c r="R188" s="75">
        <f t="shared" si="41"/>
        <v>0.012885261654330606</v>
      </c>
      <c r="S188" s="76">
        <f t="shared" si="42"/>
        <v>0.06201894697530776</v>
      </c>
      <c r="T188" s="71">
        <v>45289098</v>
      </c>
      <c r="U188" s="73">
        <v>0</v>
      </c>
      <c r="V188" s="74">
        <f t="shared" si="49"/>
        <v>45289098</v>
      </c>
      <c r="W188" s="75">
        <f t="shared" si="43"/>
        <v>0</v>
      </c>
      <c r="X188" s="76">
        <f t="shared" si="44"/>
        <v>0.7367453990124497</v>
      </c>
      <c r="Y188" s="71">
        <v>538005500</v>
      </c>
      <c r="Z188" s="73">
        <v>9543771</v>
      </c>
      <c r="AA188" s="74">
        <f t="shared" si="50"/>
        <v>547549271</v>
      </c>
      <c r="AB188" s="75">
        <f t="shared" si="45"/>
        <v>0.01773916995272353</v>
      </c>
      <c r="AC188" s="76">
        <f t="shared" si="46"/>
        <v>0.026470751927074147</v>
      </c>
      <c r="AD188" s="71">
        <v>19330165</v>
      </c>
      <c r="AE188" s="76">
        <f t="shared" si="47"/>
        <v>0</v>
      </c>
      <c r="AF188" s="71">
        <v>0</v>
      </c>
      <c r="AG188" s="71">
        <v>730246162</v>
      </c>
      <c r="AH188" s="73">
        <v>10553477</v>
      </c>
      <c r="AI188" s="74">
        <v>740799639</v>
      </c>
      <c r="AJ188" s="75">
        <f t="shared" si="48"/>
        <v>0.01445194449375278</v>
      </c>
      <c r="AK188" s="71">
        <v>0</v>
      </c>
      <c r="AL188" s="71">
        <v>0</v>
      </c>
      <c r="AM188" s="25">
        <v>0</v>
      </c>
      <c r="AN188" s="77"/>
    </row>
    <row r="189" spans="1:40" ht="12.75">
      <c r="A189" s="68" t="s">
        <v>383</v>
      </c>
      <c r="B189" s="69" t="s">
        <v>382</v>
      </c>
      <c r="C189" s="24">
        <v>3</v>
      </c>
      <c r="D189" s="24"/>
      <c r="E189" s="70">
        <f t="shared" si="34"/>
        <v>0.054001850815117824</v>
      </c>
      <c r="F189" s="71">
        <v>22377673</v>
      </c>
      <c r="G189" s="72">
        <f t="shared" si="35"/>
        <v>0.0044999513245040325</v>
      </c>
      <c r="H189" s="71">
        <v>1864722</v>
      </c>
      <c r="I189" s="72">
        <f t="shared" si="36"/>
        <v>0.009629663973966529</v>
      </c>
      <c r="J189" s="71">
        <v>3990409</v>
      </c>
      <c r="K189" s="73">
        <v>11673</v>
      </c>
      <c r="L189" s="74">
        <f t="shared" si="37"/>
        <v>4002082</v>
      </c>
      <c r="M189" s="75">
        <f t="shared" si="38"/>
        <v>0.002925264051880396</v>
      </c>
      <c r="N189" s="76">
        <f t="shared" si="39"/>
        <v>0.11899657148875531</v>
      </c>
      <c r="O189" s="71">
        <v>49310650</v>
      </c>
      <c r="P189" s="73">
        <v>511862</v>
      </c>
      <c r="Q189" s="74">
        <f t="shared" si="40"/>
        <v>49822512</v>
      </c>
      <c r="R189" s="75">
        <f t="shared" si="41"/>
        <v>0.010380353939767576</v>
      </c>
      <c r="S189" s="76">
        <f t="shared" si="42"/>
        <v>0.03593757681901472</v>
      </c>
      <c r="T189" s="71">
        <v>14892070</v>
      </c>
      <c r="U189" s="73">
        <v>0</v>
      </c>
      <c r="V189" s="74">
        <f t="shared" si="49"/>
        <v>14892070</v>
      </c>
      <c r="W189" s="75">
        <f t="shared" si="43"/>
        <v>0</v>
      </c>
      <c r="X189" s="76">
        <f t="shared" si="44"/>
        <v>0.7534621929117787</v>
      </c>
      <c r="Y189" s="71">
        <v>312225050</v>
      </c>
      <c r="Z189" s="73">
        <v>8574248</v>
      </c>
      <c r="AA189" s="74">
        <f t="shared" si="50"/>
        <v>320799298</v>
      </c>
      <c r="AB189" s="75">
        <f t="shared" si="45"/>
        <v>0.027461755551003997</v>
      </c>
      <c r="AC189" s="76">
        <f t="shared" si="46"/>
        <v>0.023472192666862842</v>
      </c>
      <c r="AD189" s="71">
        <v>9726575</v>
      </c>
      <c r="AE189" s="76">
        <f t="shared" si="47"/>
        <v>0</v>
      </c>
      <c r="AF189" s="71">
        <v>0</v>
      </c>
      <c r="AG189" s="71">
        <v>414387149</v>
      </c>
      <c r="AH189" s="73">
        <v>9097783</v>
      </c>
      <c r="AI189" s="74">
        <v>423484932</v>
      </c>
      <c r="AJ189" s="75">
        <f t="shared" si="48"/>
        <v>0.02195479039819355</v>
      </c>
      <c r="AK189" s="71">
        <v>13320</v>
      </c>
      <c r="AL189" s="71">
        <v>2020</v>
      </c>
      <c r="AM189" s="25">
        <v>0</v>
      </c>
      <c r="AN189" s="77"/>
    </row>
    <row r="190" spans="1:40" ht="12.75">
      <c r="A190" s="68" t="s">
        <v>385</v>
      </c>
      <c r="B190" s="69" t="s">
        <v>384</v>
      </c>
      <c r="C190" s="24">
        <v>3</v>
      </c>
      <c r="D190" s="24"/>
      <c r="E190" s="70">
        <f t="shared" si="34"/>
        <v>0.07561436492373336</v>
      </c>
      <c r="F190" s="71">
        <v>141992854</v>
      </c>
      <c r="G190" s="72">
        <f t="shared" si="35"/>
        <v>0.009068542625525146</v>
      </c>
      <c r="H190" s="71">
        <v>17029413</v>
      </c>
      <c r="I190" s="72">
        <f t="shared" si="36"/>
        <v>0.021405257308240683</v>
      </c>
      <c r="J190" s="71">
        <v>40195981</v>
      </c>
      <c r="K190" s="73">
        <v>117582</v>
      </c>
      <c r="L190" s="74">
        <f t="shared" si="37"/>
        <v>40313563</v>
      </c>
      <c r="M190" s="75">
        <f t="shared" si="38"/>
        <v>0.002925217822149931</v>
      </c>
      <c r="N190" s="76">
        <f t="shared" si="39"/>
        <v>0.599993539226129</v>
      </c>
      <c r="O190" s="71">
        <v>1126701191</v>
      </c>
      <c r="P190" s="73">
        <v>11963038</v>
      </c>
      <c r="Q190" s="74">
        <f t="shared" si="40"/>
        <v>1138664229</v>
      </c>
      <c r="R190" s="75">
        <f t="shared" si="41"/>
        <v>0.010617755706268708</v>
      </c>
      <c r="S190" s="76">
        <f t="shared" si="42"/>
        <v>0.23301766877819455</v>
      </c>
      <c r="T190" s="71">
        <v>437573520</v>
      </c>
      <c r="U190" s="73">
        <v>-8855349</v>
      </c>
      <c r="V190" s="74">
        <f t="shared" si="49"/>
        <v>428718171</v>
      </c>
      <c r="W190" s="75">
        <f t="shared" si="43"/>
        <v>-0.020237396906467284</v>
      </c>
      <c r="X190" s="76">
        <f t="shared" si="44"/>
        <v>0.05753106016745626</v>
      </c>
      <c r="Y190" s="71">
        <v>108035020</v>
      </c>
      <c r="Z190" s="73">
        <v>-1335585</v>
      </c>
      <c r="AA190" s="74">
        <f t="shared" si="50"/>
        <v>106699435</v>
      </c>
      <c r="AB190" s="75">
        <f t="shared" si="45"/>
        <v>-0.012362519116486488</v>
      </c>
      <c r="AC190" s="76">
        <f t="shared" si="46"/>
        <v>0.0033695669707210635</v>
      </c>
      <c r="AD190" s="71">
        <v>6327560</v>
      </c>
      <c r="AE190" s="76">
        <f t="shared" si="47"/>
        <v>0</v>
      </c>
      <c r="AF190" s="71">
        <v>0</v>
      </c>
      <c r="AG190" s="71">
        <v>1877855539</v>
      </c>
      <c r="AH190" s="73">
        <v>1889686</v>
      </c>
      <c r="AI190" s="74">
        <v>1879745225</v>
      </c>
      <c r="AJ190" s="75">
        <f t="shared" si="48"/>
        <v>0.0010062999846123947</v>
      </c>
      <c r="AK190" s="71">
        <v>0</v>
      </c>
      <c r="AL190" s="71">
        <v>3427960</v>
      </c>
      <c r="AM190" s="25">
        <v>0</v>
      </c>
      <c r="AN190" s="77"/>
    </row>
    <row r="191" spans="1:40" ht="12.75">
      <c r="A191" s="68" t="s">
        <v>387</v>
      </c>
      <c r="B191" s="69" t="s">
        <v>386</v>
      </c>
      <c r="C191" s="24">
        <v>3</v>
      </c>
      <c r="D191" s="24"/>
      <c r="E191" s="70">
        <f t="shared" si="34"/>
        <v>0.06187389280373837</v>
      </c>
      <c r="F191" s="71">
        <v>92904408</v>
      </c>
      <c r="G191" s="72">
        <f t="shared" si="35"/>
        <v>0.003962064911558331</v>
      </c>
      <c r="H191" s="71">
        <v>5949089</v>
      </c>
      <c r="I191" s="72">
        <f t="shared" si="36"/>
        <v>0.013309237403824045</v>
      </c>
      <c r="J191" s="71">
        <v>19983983</v>
      </c>
      <c r="K191" s="73">
        <v>58457</v>
      </c>
      <c r="L191" s="74">
        <f t="shared" si="37"/>
        <v>20042440</v>
      </c>
      <c r="M191" s="75">
        <f t="shared" si="38"/>
        <v>0.002925192640526165</v>
      </c>
      <c r="N191" s="76">
        <f t="shared" si="39"/>
        <v>0.22544682535890068</v>
      </c>
      <c r="O191" s="71">
        <v>338511170</v>
      </c>
      <c r="P191" s="73">
        <v>3564256</v>
      </c>
      <c r="Q191" s="74">
        <f t="shared" si="40"/>
        <v>342075426</v>
      </c>
      <c r="R191" s="75">
        <f t="shared" si="41"/>
        <v>0.010529212374291814</v>
      </c>
      <c r="S191" s="76">
        <f t="shared" si="42"/>
        <v>0.161506271427356</v>
      </c>
      <c r="T191" s="71">
        <v>242503645</v>
      </c>
      <c r="U191" s="73">
        <v>-4949053</v>
      </c>
      <c r="V191" s="74">
        <f t="shared" si="49"/>
        <v>237554592</v>
      </c>
      <c r="W191" s="75">
        <f t="shared" si="43"/>
        <v>-0.020408159225812874</v>
      </c>
      <c r="X191" s="76">
        <f t="shared" si="44"/>
        <v>0.5103916335014915</v>
      </c>
      <c r="Y191" s="71">
        <v>766359290</v>
      </c>
      <c r="Z191" s="73">
        <v>-10443056</v>
      </c>
      <c r="AA191" s="74">
        <f t="shared" si="50"/>
        <v>755916234</v>
      </c>
      <c r="AB191" s="75">
        <f t="shared" si="45"/>
        <v>-0.01362684074724272</v>
      </c>
      <c r="AC191" s="76">
        <f t="shared" si="46"/>
        <v>0.023510074593131026</v>
      </c>
      <c r="AD191" s="71">
        <v>35300665</v>
      </c>
      <c r="AE191" s="76">
        <f t="shared" si="47"/>
        <v>0</v>
      </c>
      <c r="AF191" s="71">
        <v>0</v>
      </c>
      <c r="AG191" s="71">
        <v>1501512250</v>
      </c>
      <c r="AH191" s="73">
        <v>-11769396</v>
      </c>
      <c r="AI191" s="74">
        <v>1489742854</v>
      </c>
      <c r="AJ191" s="75">
        <f t="shared" si="48"/>
        <v>-0.007838361625088306</v>
      </c>
      <c r="AK191" s="71">
        <v>0</v>
      </c>
      <c r="AL191" s="71">
        <v>0</v>
      </c>
      <c r="AM191" s="25">
        <v>0</v>
      </c>
      <c r="AN191" s="77"/>
    </row>
    <row r="192" spans="1:40" ht="12.75">
      <c r="A192" s="68" t="s">
        <v>389</v>
      </c>
      <c r="B192" s="69" t="s">
        <v>388</v>
      </c>
      <c r="C192" s="24">
        <v>3</v>
      </c>
      <c r="D192" s="24"/>
      <c r="E192" s="70">
        <f t="shared" si="34"/>
        <v>0.06020911237454215</v>
      </c>
      <c r="F192" s="71">
        <v>56610446</v>
      </c>
      <c r="G192" s="72">
        <f t="shared" si="35"/>
        <v>0.0031040344769232213</v>
      </c>
      <c r="H192" s="71">
        <v>2918508</v>
      </c>
      <c r="I192" s="72">
        <f t="shared" si="36"/>
        <v>0.009227513538232925</v>
      </c>
      <c r="J192" s="71">
        <v>8675990</v>
      </c>
      <c r="K192" s="73">
        <v>25379</v>
      </c>
      <c r="L192" s="74">
        <f t="shared" si="37"/>
        <v>8701369</v>
      </c>
      <c r="M192" s="75">
        <f t="shared" si="38"/>
        <v>0.002925199314429823</v>
      </c>
      <c r="N192" s="76">
        <f t="shared" si="39"/>
        <v>0.14252253981251253</v>
      </c>
      <c r="O192" s="71">
        <v>134004044</v>
      </c>
      <c r="P192" s="73">
        <v>1426368</v>
      </c>
      <c r="Q192" s="74">
        <f t="shared" si="40"/>
        <v>135430412</v>
      </c>
      <c r="R192" s="75">
        <f t="shared" si="41"/>
        <v>0.010644216080523659</v>
      </c>
      <c r="S192" s="76">
        <f t="shared" si="42"/>
        <v>0.03329884406136752</v>
      </c>
      <c r="T192" s="71">
        <v>31308590</v>
      </c>
      <c r="U192" s="73">
        <v>-638951</v>
      </c>
      <c r="V192" s="74">
        <f t="shared" si="49"/>
        <v>30669639</v>
      </c>
      <c r="W192" s="75">
        <f t="shared" si="43"/>
        <v>-0.020408169131858063</v>
      </c>
      <c r="X192" s="76">
        <f t="shared" si="44"/>
        <v>0.6936029941916287</v>
      </c>
      <c r="Y192" s="71">
        <v>652146715</v>
      </c>
      <c r="Z192" s="73">
        <v>-8721286</v>
      </c>
      <c r="AA192" s="74">
        <f t="shared" si="50"/>
        <v>643425429</v>
      </c>
      <c r="AB192" s="75">
        <f t="shared" si="45"/>
        <v>-0.013373196244651789</v>
      </c>
      <c r="AC192" s="76">
        <f t="shared" si="46"/>
        <v>0.05803496154479288</v>
      </c>
      <c r="AD192" s="71">
        <v>54566243</v>
      </c>
      <c r="AE192" s="76">
        <f t="shared" si="47"/>
        <v>0</v>
      </c>
      <c r="AF192" s="71">
        <v>0</v>
      </c>
      <c r="AG192" s="71">
        <v>940230536</v>
      </c>
      <c r="AH192" s="73">
        <v>-7908490</v>
      </c>
      <c r="AI192" s="74">
        <v>932322046</v>
      </c>
      <c r="AJ192" s="75">
        <f t="shared" si="48"/>
        <v>-0.008411224372317132</v>
      </c>
      <c r="AK192" s="71">
        <v>0</v>
      </c>
      <c r="AL192" s="71">
        <v>0</v>
      </c>
      <c r="AM192" s="25">
        <v>0</v>
      </c>
      <c r="AN192" s="77"/>
    </row>
    <row r="193" spans="1:40" ht="12.75">
      <c r="A193" s="68" t="s">
        <v>391</v>
      </c>
      <c r="B193" s="69" t="s">
        <v>390</v>
      </c>
      <c r="C193" s="24">
        <v>3</v>
      </c>
      <c r="D193" s="24"/>
      <c r="E193" s="70">
        <f t="shared" si="34"/>
        <v>0.03366429922613672</v>
      </c>
      <c r="F193" s="71">
        <v>29015544</v>
      </c>
      <c r="G193" s="72">
        <f t="shared" si="35"/>
        <v>0.0029705196613741057</v>
      </c>
      <c r="H193" s="71">
        <v>2560316</v>
      </c>
      <c r="I193" s="72">
        <f t="shared" si="36"/>
        <v>0.009051115569117444</v>
      </c>
      <c r="J193" s="71">
        <v>7801233</v>
      </c>
      <c r="K193" s="73">
        <v>22820</v>
      </c>
      <c r="L193" s="74">
        <f t="shared" si="37"/>
        <v>7824053</v>
      </c>
      <c r="M193" s="75">
        <f t="shared" si="38"/>
        <v>0.0029251786224049454</v>
      </c>
      <c r="N193" s="76">
        <f t="shared" si="39"/>
        <v>0.10440431451344477</v>
      </c>
      <c r="O193" s="71">
        <v>89986961</v>
      </c>
      <c r="P193" s="73">
        <v>-1477536</v>
      </c>
      <c r="Q193" s="74">
        <f t="shared" si="40"/>
        <v>88509425</v>
      </c>
      <c r="R193" s="75">
        <f t="shared" si="41"/>
        <v>-0.016419445479440072</v>
      </c>
      <c r="S193" s="76">
        <f t="shared" si="42"/>
        <v>0.01047442566495963</v>
      </c>
      <c r="T193" s="71">
        <v>9027996</v>
      </c>
      <c r="U193" s="73">
        <v>0</v>
      </c>
      <c r="V193" s="74">
        <f t="shared" si="49"/>
        <v>9027996</v>
      </c>
      <c r="W193" s="75">
        <f t="shared" si="43"/>
        <v>0</v>
      </c>
      <c r="X193" s="76">
        <f t="shared" si="44"/>
        <v>0.8170208427391321</v>
      </c>
      <c r="Y193" s="71">
        <v>704197169</v>
      </c>
      <c r="Z193" s="73">
        <v>-17546551</v>
      </c>
      <c r="AA193" s="74">
        <f t="shared" si="50"/>
        <v>686650618</v>
      </c>
      <c r="AB193" s="75">
        <f t="shared" si="45"/>
        <v>-0.024917099602824448</v>
      </c>
      <c r="AC193" s="76">
        <f t="shared" si="46"/>
        <v>0.022414482625835164</v>
      </c>
      <c r="AD193" s="71">
        <v>19319232</v>
      </c>
      <c r="AE193" s="76">
        <f t="shared" si="47"/>
        <v>0</v>
      </c>
      <c r="AF193" s="71">
        <v>0</v>
      </c>
      <c r="AG193" s="71">
        <v>861908451</v>
      </c>
      <c r="AH193" s="73">
        <v>-19001267</v>
      </c>
      <c r="AI193" s="74">
        <v>842907184</v>
      </c>
      <c r="AJ193" s="75">
        <f t="shared" si="48"/>
        <v>-0.022045574536314647</v>
      </c>
      <c r="AK193" s="71">
        <v>8757505</v>
      </c>
      <c r="AL193" s="71">
        <v>4749820</v>
      </c>
      <c r="AM193" s="25">
        <v>0</v>
      </c>
      <c r="AN193" s="77"/>
    </row>
    <row r="194" spans="1:40" ht="12.75">
      <c r="A194" s="68" t="s">
        <v>393</v>
      </c>
      <c r="B194" s="69" t="s">
        <v>392</v>
      </c>
      <c r="C194" s="24">
        <v>3</v>
      </c>
      <c r="D194" s="24"/>
      <c r="E194" s="70">
        <f t="shared" si="34"/>
        <v>0.03941755110443259</v>
      </c>
      <c r="F194" s="71">
        <v>21534721</v>
      </c>
      <c r="G194" s="72">
        <f t="shared" si="35"/>
        <v>0.0036142308285602638</v>
      </c>
      <c r="H194" s="71">
        <v>1974538</v>
      </c>
      <c r="I194" s="72">
        <f t="shared" si="36"/>
        <v>0.007508923866632064</v>
      </c>
      <c r="J194" s="71">
        <v>4102299</v>
      </c>
      <c r="K194" s="73">
        <v>12000</v>
      </c>
      <c r="L194" s="74">
        <f t="shared" si="37"/>
        <v>4114299</v>
      </c>
      <c r="M194" s="75">
        <f t="shared" si="38"/>
        <v>0.002925189022058119</v>
      </c>
      <c r="N194" s="76">
        <f t="shared" si="39"/>
        <v>0.1320604644769607</v>
      </c>
      <c r="O194" s="71">
        <v>72147690</v>
      </c>
      <c r="P194" s="73">
        <v>-743791</v>
      </c>
      <c r="Q194" s="74">
        <f t="shared" si="40"/>
        <v>71403899</v>
      </c>
      <c r="R194" s="75">
        <f t="shared" si="41"/>
        <v>-0.010309283637494145</v>
      </c>
      <c r="S194" s="76">
        <f t="shared" si="42"/>
        <v>0.012676782776980507</v>
      </c>
      <c r="T194" s="71">
        <v>6925620</v>
      </c>
      <c r="U194" s="73">
        <v>0</v>
      </c>
      <c r="V194" s="74">
        <f t="shared" si="49"/>
        <v>6925620</v>
      </c>
      <c r="W194" s="75">
        <f t="shared" si="43"/>
        <v>0</v>
      </c>
      <c r="X194" s="76">
        <f t="shared" si="44"/>
        <v>0.7762593508803813</v>
      </c>
      <c r="Y194" s="71">
        <v>424088460</v>
      </c>
      <c r="Z194" s="73">
        <v>-16963538</v>
      </c>
      <c r="AA194" s="74">
        <f t="shared" si="50"/>
        <v>407124922</v>
      </c>
      <c r="AB194" s="75">
        <f t="shared" si="45"/>
        <v>-0.03999999905680056</v>
      </c>
      <c r="AC194" s="76">
        <f t="shared" si="46"/>
        <v>0.02846269606605254</v>
      </c>
      <c r="AD194" s="71">
        <v>15549830</v>
      </c>
      <c r="AE194" s="76">
        <f t="shared" si="47"/>
        <v>0</v>
      </c>
      <c r="AF194" s="71">
        <v>0</v>
      </c>
      <c r="AG194" s="71">
        <v>546323158</v>
      </c>
      <c r="AH194" s="73">
        <v>-17695329</v>
      </c>
      <c r="AI194" s="74">
        <v>528627829</v>
      </c>
      <c r="AJ194" s="75">
        <f t="shared" si="48"/>
        <v>-0.03238985706697793</v>
      </c>
      <c r="AK194" s="71">
        <v>0</v>
      </c>
      <c r="AL194" s="71">
        <v>481355</v>
      </c>
      <c r="AM194" s="25">
        <v>0</v>
      </c>
      <c r="AN194" s="77"/>
    </row>
    <row r="195" spans="1:40" ht="12.75">
      <c r="A195" s="68" t="s">
        <v>395</v>
      </c>
      <c r="B195" s="69" t="s">
        <v>394</v>
      </c>
      <c r="C195" s="24">
        <v>3</v>
      </c>
      <c r="D195" s="24"/>
      <c r="E195" s="70">
        <f t="shared" si="34"/>
        <v>0.03836876126570912</v>
      </c>
      <c r="F195" s="71">
        <v>30500117</v>
      </c>
      <c r="G195" s="72">
        <f t="shared" si="35"/>
        <v>0.003908718903362613</v>
      </c>
      <c r="H195" s="71">
        <v>3107121</v>
      </c>
      <c r="I195" s="72">
        <f t="shared" si="36"/>
        <v>0.010352131352295953</v>
      </c>
      <c r="J195" s="71">
        <v>8229122</v>
      </c>
      <c r="K195" s="73">
        <v>24071</v>
      </c>
      <c r="L195" s="74">
        <f t="shared" si="37"/>
        <v>8253193</v>
      </c>
      <c r="M195" s="75">
        <f t="shared" si="38"/>
        <v>0.0029250994212991375</v>
      </c>
      <c r="N195" s="76">
        <f t="shared" si="39"/>
        <v>0.12144057590761381</v>
      </c>
      <c r="O195" s="71">
        <v>96535610</v>
      </c>
      <c r="P195" s="73">
        <v>306117</v>
      </c>
      <c r="Q195" s="74">
        <f t="shared" si="40"/>
        <v>96841727</v>
      </c>
      <c r="R195" s="75">
        <f t="shared" si="41"/>
        <v>0.0031710267330366483</v>
      </c>
      <c r="S195" s="76">
        <f t="shared" si="42"/>
        <v>0.046691408048946476</v>
      </c>
      <c r="T195" s="71">
        <v>37115960</v>
      </c>
      <c r="U195" s="73">
        <v>0</v>
      </c>
      <c r="V195" s="74">
        <f t="shared" si="49"/>
        <v>37115960</v>
      </c>
      <c r="W195" s="75">
        <f t="shared" si="43"/>
        <v>0</v>
      </c>
      <c r="X195" s="76">
        <f t="shared" si="44"/>
        <v>0.7546370026876459</v>
      </c>
      <c r="Y195" s="71">
        <v>599876465</v>
      </c>
      <c r="Z195" s="73">
        <v>-7391708</v>
      </c>
      <c r="AA195" s="74">
        <f t="shared" si="50"/>
        <v>592484757</v>
      </c>
      <c r="AB195" s="75">
        <f t="shared" si="45"/>
        <v>-0.012322050340814754</v>
      </c>
      <c r="AC195" s="76">
        <f t="shared" si="46"/>
        <v>0.024601401834426082</v>
      </c>
      <c r="AD195" s="71">
        <v>19556160</v>
      </c>
      <c r="AE195" s="76">
        <f t="shared" si="47"/>
        <v>0</v>
      </c>
      <c r="AF195" s="71">
        <v>0</v>
      </c>
      <c r="AG195" s="71">
        <v>794920555</v>
      </c>
      <c r="AH195" s="73">
        <v>-7061520</v>
      </c>
      <c r="AI195" s="74">
        <v>787859035</v>
      </c>
      <c r="AJ195" s="75">
        <f t="shared" si="48"/>
        <v>-0.008883302810052509</v>
      </c>
      <c r="AK195" s="71">
        <v>0</v>
      </c>
      <c r="AL195" s="71">
        <v>0</v>
      </c>
      <c r="AM195" s="25">
        <v>0</v>
      </c>
      <c r="AN195" s="77"/>
    </row>
    <row r="196" spans="1:40" ht="12.75">
      <c r="A196" s="68" t="s">
        <v>397</v>
      </c>
      <c r="B196" s="69" t="s">
        <v>396</v>
      </c>
      <c r="C196" s="24">
        <v>3</v>
      </c>
      <c r="D196" s="24"/>
      <c r="E196" s="70">
        <f t="shared" si="34"/>
        <v>0.03793007032629943</v>
      </c>
      <c r="F196" s="71">
        <v>33974570</v>
      </c>
      <c r="G196" s="72">
        <f t="shared" si="35"/>
        <v>0.010584623076339297</v>
      </c>
      <c r="H196" s="71">
        <v>9480816</v>
      </c>
      <c r="I196" s="72">
        <f t="shared" si="36"/>
        <v>0.035894478635608844</v>
      </c>
      <c r="J196" s="71">
        <v>32151258</v>
      </c>
      <c r="K196" s="73">
        <v>94048</v>
      </c>
      <c r="L196" s="74">
        <f t="shared" si="37"/>
        <v>32245306</v>
      </c>
      <c r="M196" s="75">
        <f t="shared" si="38"/>
        <v>0.0029251732544959825</v>
      </c>
      <c r="N196" s="76">
        <f t="shared" si="39"/>
        <v>0.12753098965879003</v>
      </c>
      <c r="O196" s="71">
        <v>114231545</v>
      </c>
      <c r="P196" s="73">
        <v>-565240</v>
      </c>
      <c r="Q196" s="74">
        <f t="shared" si="40"/>
        <v>113666305</v>
      </c>
      <c r="R196" s="75">
        <f t="shared" si="41"/>
        <v>-0.004948195351818099</v>
      </c>
      <c r="S196" s="76">
        <f t="shared" si="42"/>
        <v>0.01672435279113035</v>
      </c>
      <c r="T196" s="71">
        <v>14980270</v>
      </c>
      <c r="U196" s="73">
        <v>23093</v>
      </c>
      <c r="V196" s="74">
        <f t="shared" si="49"/>
        <v>15003363</v>
      </c>
      <c r="W196" s="75">
        <f t="shared" si="43"/>
        <v>0.001541560999901871</v>
      </c>
      <c r="X196" s="76">
        <f t="shared" si="44"/>
        <v>0.7475567358334616</v>
      </c>
      <c r="Y196" s="71">
        <v>669598512</v>
      </c>
      <c r="Z196" s="73">
        <v>-5201002</v>
      </c>
      <c r="AA196" s="74">
        <f t="shared" si="50"/>
        <v>664397510</v>
      </c>
      <c r="AB196" s="75">
        <f t="shared" si="45"/>
        <v>-0.007767344023010612</v>
      </c>
      <c r="AC196" s="76">
        <f t="shared" si="46"/>
        <v>0.023778749678370424</v>
      </c>
      <c r="AD196" s="71">
        <v>21299006</v>
      </c>
      <c r="AE196" s="76">
        <f t="shared" si="47"/>
        <v>0</v>
      </c>
      <c r="AF196" s="71">
        <v>0</v>
      </c>
      <c r="AG196" s="71">
        <v>895715977</v>
      </c>
      <c r="AH196" s="73">
        <v>-5649101</v>
      </c>
      <c r="AI196" s="74">
        <v>890066876</v>
      </c>
      <c r="AJ196" s="75">
        <f t="shared" si="48"/>
        <v>-0.006306799415279381</v>
      </c>
      <c r="AK196" s="71">
        <v>0</v>
      </c>
      <c r="AL196" s="71">
        <v>0</v>
      </c>
      <c r="AM196" s="25">
        <v>0</v>
      </c>
      <c r="AN196" s="77"/>
    </row>
    <row r="197" spans="1:40" ht="12.75">
      <c r="A197" s="68" t="s">
        <v>399</v>
      </c>
      <c r="B197" s="69" t="s">
        <v>398</v>
      </c>
      <c r="C197" s="24">
        <v>3</v>
      </c>
      <c r="D197" s="24"/>
      <c r="E197" s="70">
        <f t="shared" si="34"/>
        <v>0.047696612038079914</v>
      </c>
      <c r="F197" s="71">
        <v>36408893</v>
      </c>
      <c r="G197" s="72">
        <f t="shared" si="35"/>
        <v>0.01226195478666751</v>
      </c>
      <c r="H197" s="71">
        <v>9360082</v>
      </c>
      <c r="I197" s="72">
        <f t="shared" si="36"/>
        <v>0.012550409505811669</v>
      </c>
      <c r="J197" s="71">
        <v>9580272</v>
      </c>
      <c r="K197" s="73">
        <v>28024</v>
      </c>
      <c r="L197" s="74">
        <f t="shared" si="37"/>
        <v>9608296</v>
      </c>
      <c r="M197" s="75">
        <f t="shared" si="38"/>
        <v>0.0029251779072660983</v>
      </c>
      <c r="N197" s="76">
        <f t="shared" si="39"/>
        <v>0.4295549683414494</v>
      </c>
      <c r="O197" s="71">
        <v>327897941</v>
      </c>
      <c r="P197" s="73">
        <v>10230574</v>
      </c>
      <c r="Q197" s="74">
        <f t="shared" si="40"/>
        <v>338128515</v>
      </c>
      <c r="R197" s="75">
        <f t="shared" si="41"/>
        <v>0.031200482591624445</v>
      </c>
      <c r="S197" s="76">
        <f t="shared" si="42"/>
        <v>0.17804420492654852</v>
      </c>
      <c r="T197" s="71">
        <v>135908865</v>
      </c>
      <c r="U197" s="73">
        <v>-4097610</v>
      </c>
      <c r="V197" s="74">
        <f t="shared" si="49"/>
        <v>131811255</v>
      </c>
      <c r="W197" s="75">
        <f t="shared" si="43"/>
        <v>-0.030149688911021367</v>
      </c>
      <c r="X197" s="76">
        <f t="shared" si="44"/>
        <v>0.3046248286120263</v>
      </c>
      <c r="Y197" s="71">
        <v>232533346</v>
      </c>
      <c r="Z197" s="73">
        <v>1983698</v>
      </c>
      <c r="AA197" s="74">
        <f t="shared" si="50"/>
        <v>234517044</v>
      </c>
      <c r="AB197" s="75">
        <f t="shared" si="45"/>
        <v>0.008530810888516609</v>
      </c>
      <c r="AC197" s="76">
        <f t="shared" si="46"/>
        <v>0.01233904722189252</v>
      </c>
      <c r="AD197" s="71">
        <v>9418930</v>
      </c>
      <c r="AE197" s="76">
        <f t="shared" si="47"/>
        <v>0.0029279745675242176</v>
      </c>
      <c r="AF197" s="71">
        <v>2235050</v>
      </c>
      <c r="AG197" s="71">
        <v>763343379</v>
      </c>
      <c r="AH197" s="73">
        <v>8144686</v>
      </c>
      <c r="AI197" s="74">
        <v>771488065</v>
      </c>
      <c r="AJ197" s="75">
        <f t="shared" si="48"/>
        <v>0.010669753906387127</v>
      </c>
      <c r="AK197" s="71">
        <v>150762</v>
      </c>
      <c r="AL197" s="71">
        <v>415129</v>
      </c>
      <c r="AM197" s="25">
        <v>0</v>
      </c>
      <c r="AN197" s="77"/>
    </row>
    <row r="198" spans="1:40" ht="12.75">
      <c r="A198" s="68" t="s">
        <v>401</v>
      </c>
      <c r="B198" s="69" t="s">
        <v>400</v>
      </c>
      <c r="C198" s="24">
        <v>3</v>
      </c>
      <c r="D198" s="24"/>
      <c r="E198" s="70">
        <f aca="true" t="shared" si="51" ref="E198:E252">+F198/$AG198</f>
        <v>0.04745403372245743</v>
      </c>
      <c r="F198" s="71">
        <v>35629610</v>
      </c>
      <c r="G198" s="72">
        <f aca="true" t="shared" si="52" ref="G198:G252">+H198/$AG198</f>
        <v>0.008860275179963602</v>
      </c>
      <c r="H198" s="71">
        <v>6652504</v>
      </c>
      <c r="I198" s="72">
        <f aca="true" t="shared" si="53" ref="I198:I252">+J198/$AG198</f>
        <v>0.012636863815926262</v>
      </c>
      <c r="J198" s="71">
        <v>9488056</v>
      </c>
      <c r="K198" s="73">
        <v>27754</v>
      </c>
      <c r="L198" s="74">
        <f aca="true" t="shared" si="54" ref="L198:L250">+J198+K198</f>
        <v>9515810</v>
      </c>
      <c r="M198" s="75">
        <f aca="true" t="shared" si="55" ref="M198:M251">+K198/J198</f>
        <v>0.0029251513692583604</v>
      </c>
      <c r="N198" s="76">
        <f aca="true" t="shared" si="56" ref="N198:N251">+O198/$AG198</f>
        <v>0.09824407192041597</v>
      </c>
      <c r="O198" s="71">
        <v>73763971</v>
      </c>
      <c r="P198" s="73">
        <v>1933258</v>
      </c>
      <c r="Q198" s="74">
        <f aca="true" t="shared" si="57" ref="Q198:Q250">+O198+P198</f>
        <v>75697229</v>
      </c>
      <c r="R198" s="75">
        <f aca="true" t="shared" si="58" ref="R198:R251">+P198/O198</f>
        <v>0.026208702891008944</v>
      </c>
      <c r="S198" s="76">
        <f aca="true" t="shared" si="59" ref="S198:S251">+T198/$AG198</f>
        <v>0.00942230996610092</v>
      </c>
      <c r="T198" s="71">
        <v>7074493</v>
      </c>
      <c r="U198" s="73">
        <v>-201717</v>
      </c>
      <c r="V198" s="74">
        <f t="shared" si="49"/>
        <v>6872776</v>
      </c>
      <c r="W198" s="75">
        <f aca="true" t="shared" si="60" ref="W198:W251">+U198/T198</f>
        <v>-0.028513280032929567</v>
      </c>
      <c r="X198" s="76">
        <f aca="true" t="shared" si="61" ref="X198:X251">+Y198/$AG198</f>
        <v>0.7952864104904913</v>
      </c>
      <c r="Y198" s="71">
        <v>597119832</v>
      </c>
      <c r="Z198" s="73">
        <v>3111275</v>
      </c>
      <c r="AA198" s="74">
        <f t="shared" si="50"/>
        <v>600231107</v>
      </c>
      <c r="AB198" s="75">
        <f aca="true" t="shared" si="62" ref="AB198:AB251">+Z198/Y198</f>
        <v>0.005210470048497736</v>
      </c>
      <c r="AC198" s="76">
        <f aca="true" t="shared" si="63" ref="AC198:AC251">+AD198/$AG198</f>
        <v>0.019370537048612056</v>
      </c>
      <c r="AD198" s="71">
        <v>14543857</v>
      </c>
      <c r="AE198" s="76">
        <f aca="true" t="shared" si="64" ref="AE198:AE252">AF198/$AG198</f>
        <v>0.008725497856032457</v>
      </c>
      <c r="AF198" s="71">
        <v>6551310</v>
      </c>
      <c r="AG198" s="71">
        <v>750823633</v>
      </c>
      <c r="AH198" s="73">
        <v>4870570</v>
      </c>
      <c r="AI198" s="74">
        <v>755694203</v>
      </c>
      <c r="AJ198" s="75">
        <f aca="true" t="shared" si="65" ref="AJ198:AJ252">+AH198/AG198</f>
        <v>0.006486969490476867</v>
      </c>
      <c r="AK198" s="71">
        <v>0</v>
      </c>
      <c r="AL198" s="71">
        <v>281517</v>
      </c>
      <c r="AM198" s="25">
        <v>0</v>
      </c>
      <c r="AN198" s="77"/>
    </row>
    <row r="199" spans="1:40" ht="12.75">
      <c r="A199" s="68" t="s">
        <v>403</v>
      </c>
      <c r="B199" s="69" t="s">
        <v>402</v>
      </c>
      <c r="C199" s="24">
        <v>3</v>
      </c>
      <c r="D199" s="24"/>
      <c r="E199" s="70">
        <f t="shared" si="51"/>
        <v>0.03803295522100804</v>
      </c>
      <c r="F199" s="71">
        <v>35380694</v>
      </c>
      <c r="G199" s="72">
        <f t="shared" si="52"/>
        <v>0.017479458226557654</v>
      </c>
      <c r="H199" s="71">
        <v>16260513</v>
      </c>
      <c r="I199" s="72">
        <f t="shared" si="53"/>
        <v>0.03527988228461523</v>
      </c>
      <c r="J199" s="71">
        <v>32819609</v>
      </c>
      <c r="K199" s="73">
        <v>96004</v>
      </c>
      <c r="L199" s="74">
        <f t="shared" si="54"/>
        <v>32915613</v>
      </c>
      <c r="M199" s="75">
        <f t="shared" si="55"/>
        <v>0.0029252024300472318</v>
      </c>
      <c r="N199" s="76">
        <f t="shared" si="56"/>
        <v>0.18473105374921853</v>
      </c>
      <c r="O199" s="71">
        <v>171848673</v>
      </c>
      <c r="P199" s="73">
        <v>7456625</v>
      </c>
      <c r="Q199" s="74">
        <f t="shared" si="57"/>
        <v>179305298</v>
      </c>
      <c r="R199" s="75">
        <f t="shared" si="58"/>
        <v>0.043390646374092165</v>
      </c>
      <c r="S199" s="76">
        <f t="shared" si="59"/>
        <v>0.03305536030933494</v>
      </c>
      <c r="T199" s="71">
        <v>30750216</v>
      </c>
      <c r="U199" s="73">
        <v>0</v>
      </c>
      <c r="V199" s="74">
        <f aca="true" t="shared" si="66" ref="V199:V250">+T199+U199</f>
        <v>30750216</v>
      </c>
      <c r="W199" s="75">
        <f t="shared" si="60"/>
        <v>0</v>
      </c>
      <c r="X199" s="76">
        <f t="shared" si="61"/>
        <v>0.671142479717024</v>
      </c>
      <c r="Y199" s="71">
        <v>624339775</v>
      </c>
      <c r="Z199" s="73">
        <v>244248</v>
      </c>
      <c r="AA199" s="74">
        <f aca="true" t="shared" si="67" ref="AA199:AA250">+Y199+Z199</f>
        <v>624584023</v>
      </c>
      <c r="AB199" s="75">
        <f t="shared" si="62"/>
        <v>0.0003912100586575635</v>
      </c>
      <c r="AC199" s="76">
        <f t="shared" si="63"/>
        <v>0.017006180814474702</v>
      </c>
      <c r="AD199" s="71">
        <v>15820240</v>
      </c>
      <c r="AE199" s="76">
        <f t="shared" si="64"/>
        <v>0.003272629677766894</v>
      </c>
      <c r="AF199" s="71">
        <v>3044410</v>
      </c>
      <c r="AG199" s="71">
        <v>930264130</v>
      </c>
      <c r="AH199" s="73">
        <v>7796877</v>
      </c>
      <c r="AI199" s="74">
        <v>938061007</v>
      </c>
      <c r="AJ199" s="75">
        <f t="shared" si="65"/>
        <v>0.00838135831379417</v>
      </c>
      <c r="AK199" s="71">
        <v>0</v>
      </c>
      <c r="AL199" s="71">
        <v>593678</v>
      </c>
      <c r="AM199" s="25">
        <v>0</v>
      </c>
      <c r="AN199" s="77"/>
    </row>
    <row r="200" spans="1:40" ht="12.75">
      <c r="A200" s="68" t="s">
        <v>405</v>
      </c>
      <c r="B200" s="69" t="s">
        <v>404</v>
      </c>
      <c r="C200" s="24">
        <v>3</v>
      </c>
      <c r="D200" s="24"/>
      <c r="E200" s="70">
        <f t="shared" si="51"/>
        <v>0.01888819621857925</v>
      </c>
      <c r="F200" s="71">
        <v>16043581</v>
      </c>
      <c r="G200" s="72">
        <f t="shared" si="52"/>
        <v>0.013214066383531679</v>
      </c>
      <c r="H200" s="71">
        <v>11223991</v>
      </c>
      <c r="I200" s="72">
        <f t="shared" si="53"/>
        <v>0.03591899874885507</v>
      </c>
      <c r="J200" s="71">
        <v>30509497</v>
      </c>
      <c r="K200" s="73">
        <v>89246</v>
      </c>
      <c r="L200" s="74">
        <f t="shared" si="54"/>
        <v>30598743</v>
      </c>
      <c r="M200" s="75">
        <f t="shared" si="55"/>
        <v>0.002925187524396092</v>
      </c>
      <c r="N200" s="76">
        <f t="shared" si="56"/>
        <v>0.09459083677861095</v>
      </c>
      <c r="O200" s="71">
        <v>80345192</v>
      </c>
      <c r="P200" s="73">
        <v>1995393</v>
      </c>
      <c r="Q200" s="74">
        <f t="shared" si="57"/>
        <v>82340585</v>
      </c>
      <c r="R200" s="75">
        <f t="shared" si="58"/>
        <v>0.02483525087599517</v>
      </c>
      <c r="S200" s="76">
        <f t="shared" si="59"/>
        <v>0.00951835959723159</v>
      </c>
      <c r="T200" s="71">
        <v>8084868</v>
      </c>
      <c r="U200" s="73">
        <v>0</v>
      </c>
      <c r="V200" s="74">
        <f t="shared" si="66"/>
        <v>8084868</v>
      </c>
      <c r="W200" s="75">
        <f t="shared" si="60"/>
        <v>0</v>
      </c>
      <c r="X200" s="76">
        <f t="shared" si="61"/>
        <v>0.8067438015963041</v>
      </c>
      <c r="Y200" s="71">
        <v>685245927</v>
      </c>
      <c r="Z200" s="73">
        <v>3411868</v>
      </c>
      <c r="AA200" s="74">
        <f t="shared" si="67"/>
        <v>688657795</v>
      </c>
      <c r="AB200" s="75">
        <f t="shared" si="62"/>
        <v>0.004979041633909631</v>
      </c>
      <c r="AC200" s="76">
        <f t="shared" si="63"/>
        <v>0.02081242436305132</v>
      </c>
      <c r="AD200" s="71">
        <v>17678015</v>
      </c>
      <c r="AE200" s="76">
        <f t="shared" si="64"/>
        <v>0.00031331631383607535</v>
      </c>
      <c r="AF200" s="71">
        <v>266130</v>
      </c>
      <c r="AG200" s="71">
        <v>849397201</v>
      </c>
      <c r="AH200" s="73">
        <v>5496507</v>
      </c>
      <c r="AI200" s="74">
        <v>854893708</v>
      </c>
      <c r="AJ200" s="75">
        <f t="shared" si="65"/>
        <v>0.006471067945042592</v>
      </c>
      <c r="AK200" s="71">
        <v>0</v>
      </c>
      <c r="AL200" s="71">
        <v>0</v>
      </c>
      <c r="AM200" s="25">
        <v>0</v>
      </c>
      <c r="AN200" s="77"/>
    </row>
    <row r="201" spans="1:40" ht="12.75">
      <c r="A201" s="68" t="s">
        <v>407</v>
      </c>
      <c r="B201" s="69" t="s">
        <v>406</v>
      </c>
      <c r="C201" s="24">
        <v>3</v>
      </c>
      <c r="D201" s="24"/>
      <c r="E201" s="70">
        <f t="shared" si="51"/>
        <v>0.03532639034839254</v>
      </c>
      <c r="F201" s="71">
        <v>23978983</v>
      </c>
      <c r="G201" s="72">
        <f t="shared" si="52"/>
        <v>0.002342106425181956</v>
      </c>
      <c r="H201" s="71">
        <v>1589784</v>
      </c>
      <c r="I201" s="72">
        <f t="shared" si="53"/>
        <v>0.0006583200301660686</v>
      </c>
      <c r="J201" s="71">
        <v>446857</v>
      </c>
      <c r="K201" s="73">
        <v>1308</v>
      </c>
      <c r="L201" s="74">
        <f t="shared" si="54"/>
        <v>448165</v>
      </c>
      <c r="M201" s="75">
        <f t="shared" si="55"/>
        <v>0.0029271109102016976</v>
      </c>
      <c r="N201" s="76">
        <f t="shared" si="56"/>
        <v>0.06690094713995719</v>
      </c>
      <c r="O201" s="71">
        <v>45411282</v>
      </c>
      <c r="P201" s="73">
        <v>-466023</v>
      </c>
      <c r="Q201" s="74">
        <f t="shared" si="57"/>
        <v>44945259</v>
      </c>
      <c r="R201" s="75">
        <f t="shared" si="58"/>
        <v>-0.010262273590954777</v>
      </c>
      <c r="S201" s="76">
        <f t="shared" si="59"/>
        <v>0.012993775693037526</v>
      </c>
      <c r="T201" s="71">
        <v>8819965</v>
      </c>
      <c r="U201" s="73">
        <v>0</v>
      </c>
      <c r="V201" s="74">
        <f t="shared" si="66"/>
        <v>8819965</v>
      </c>
      <c r="W201" s="75">
        <f t="shared" si="60"/>
        <v>0</v>
      </c>
      <c r="X201" s="76">
        <f t="shared" si="61"/>
        <v>0.8597438492654281</v>
      </c>
      <c r="Y201" s="71">
        <v>583580234</v>
      </c>
      <c r="Z201" s="73">
        <v>16673722</v>
      </c>
      <c r="AA201" s="74">
        <f t="shared" si="67"/>
        <v>600253956</v>
      </c>
      <c r="AB201" s="75">
        <f t="shared" si="62"/>
        <v>0.028571430333947878</v>
      </c>
      <c r="AC201" s="76">
        <f t="shared" si="63"/>
        <v>0.022034611097836634</v>
      </c>
      <c r="AD201" s="71">
        <v>14956738</v>
      </c>
      <c r="AE201" s="76">
        <f t="shared" si="64"/>
        <v>0</v>
      </c>
      <c r="AF201" s="71">
        <v>0</v>
      </c>
      <c r="AG201" s="71">
        <v>678783843</v>
      </c>
      <c r="AH201" s="73">
        <v>16209007</v>
      </c>
      <c r="AI201" s="74">
        <v>694992850</v>
      </c>
      <c r="AJ201" s="75">
        <f t="shared" si="65"/>
        <v>0.023879482647025822</v>
      </c>
      <c r="AK201" s="71">
        <v>0</v>
      </c>
      <c r="AL201" s="71">
        <v>0</v>
      </c>
      <c r="AM201" s="25">
        <v>0</v>
      </c>
      <c r="AN201" s="77"/>
    </row>
    <row r="202" spans="1:40" ht="12.75">
      <c r="A202" s="68" t="s">
        <v>409</v>
      </c>
      <c r="B202" s="69" t="s">
        <v>408</v>
      </c>
      <c r="C202" s="24">
        <v>3</v>
      </c>
      <c r="D202" s="24"/>
      <c r="E202" s="70">
        <f t="shared" si="51"/>
        <v>0.04829867986633716</v>
      </c>
      <c r="F202" s="71">
        <v>52275737</v>
      </c>
      <c r="G202" s="72">
        <f t="shared" si="52"/>
        <v>0.008115676988297512</v>
      </c>
      <c r="H202" s="71">
        <v>8783946</v>
      </c>
      <c r="I202" s="72">
        <f t="shared" si="53"/>
        <v>0.012523868381395827</v>
      </c>
      <c r="J202" s="71">
        <v>13555121</v>
      </c>
      <c r="K202" s="73">
        <v>39652</v>
      </c>
      <c r="L202" s="74">
        <f t="shared" si="54"/>
        <v>13594773</v>
      </c>
      <c r="M202" s="75">
        <f t="shared" si="55"/>
        <v>0.002925241316547451</v>
      </c>
      <c r="N202" s="76">
        <f t="shared" si="56"/>
        <v>0.44640779477575177</v>
      </c>
      <c r="O202" s="71">
        <v>483166342</v>
      </c>
      <c r="P202" s="73">
        <v>-9192682</v>
      </c>
      <c r="Q202" s="74">
        <f t="shared" si="57"/>
        <v>473973660</v>
      </c>
      <c r="R202" s="75">
        <f t="shared" si="58"/>
        <v>-0.019025915509652783</v>
      </c>
      <c r="S202" s="76">
        <f t="shared" si="59"/>
        <v>0.09907936964506273</v>
      </c>
      <c r="T202" s="71">
        <v>107237860</v>
      </c>
      <c r="U202" s="73">
        <v>2166279</v>
      </c>
      <c r="V202" s="74">
        <f t="shared" si="66"/>
        <v>109404139</v>
      </c>
      <c r="W202" s="75">
        <f t="shared" si="60"/>
        <v>0.020200692180914463</v>
      </c>
      <c r="X202" s="76">
        <f t="shared" si="61"/>
        <v>0.3740400771556537</v>
      </c>
      <c r="Y202" s="71">
        <v>404839651</v>
      </c>
      <c r="Z202" s="73">
        <v>6216234</v>
      </c>
      <c r="AA202" s="74">
        <f t="shared" si="67"/>
        <v>411055885</v>
      </c>
      <c r="AB202" s="75">
        <f t="shared" si="62"/>
        <v>0.01535480525350023</v>
      </c>
      <c r="AC202" s="76">
        <f t="shared" si="63"/>
        <v>0.01153453318750131</v>
      </c>
      <c r="AD202" s="71">
        <v>12484321</v>
      </c>
      <c r="AE202" s="76">
        <f t="shared" si="64"/>
        <v>0</v>
      </c>
      <c r="AF202" s="71">
        <v>0</v>
      </c>
      <c r="AG202" s="71">
        <v>1082342978</v>
      </c>
      <c r="AH202" s="73">
        <v>-770517</v>
      </c>
      <c r="AI202" s="74">
        <v>1081572461</v>
      </c>
      <c r="AJ202" s="75">
        <f t="shared" si="65"/>
        <v>-0.000711897259613394</v>
      </c>
      <c r="AK202" s="71">
        <v>0</v>
      </c>
      <c r="AL202" s="71">
        <v>333290</v>
      </c>
      <c r="AM202" s="25">
        <v>0</v>
      </c>
      <c r="AN202" s="77"/>
    </row>
    <row r="203" spans="1:40" ht="12.75">
      <c r="A203" s="68" t="s">
        <v>411</v>
      </c>
      <c r="B203" s="69" t="s">
        <v>410</v>
      </c>
      <c r="C203" s="24">
        <v>3</v>
      </c>
      <c r="D203" s="24"/>
      <c r="E203" s="70">
        <f t="shared" si="51"/>
        <v>0.041654769433831694</v>
      </c>
      <c r="F203" s="71">
        <v>17481858</v>
      </c>
      <c r="G203" s="72">
        <f t="shared" si="52"/>
        <v>0.05749912911945892</v>
      </c>
      <c r="H203" s="71">
        <v>24131489</v>
      </c>
      <c r="I203" s="72">
        <f t="shared" si="53"/>
        <v>0.01139983926875571</v>
      </c>
      <c r="J203" s="71">
        <v>4784335</v>
      </c>
      <c r="K203" s="73">
        <v>13996</v>
      </c>
      <c r="L203" s="74">
        <f t="shared" si="54"/>
        <v>4798331</v>
      </c>
      <c r="M203" s="75">
        <f t="shared" si="55"/>
        <v>0.0029253804342714296</v>
      </c>
      <c r="N203" s="76">
        <f t="shared" si="56"/>
        <v>0.11677592963623577</v>
      </c>
      <c r="O203" s="71">
        <v>49009039</v>
      </c>
      <c r="P203" s="73">
        <v>70465</v>
      </c>
      <c r="Q203" s="74">
        <f t="shared" si="57"/>
        <v>49079504</v>
      </c>
      <c r="R203" s="75">
        <f t="shared" si="58"/>
        <v>0.0014377959951428552</v>
      </c>
      <c r="S203" s="76">
        <f t="shared" si="59"/>
        <v>0.02752466444871128</v>
      </c>
      <c r="T203" s="71">
        <v>11551673</v>
      </c>
      <c r="U203" s="73">
        <v>236920</v>
      </c>
      <c r="V203" s="74">
        <f t="shared" si="66"/>
        <v>11788593</v>
      </c>
      <c r="W203" s="75">
        <f t="shared" si="60"/>
        <v>0.02050958333048382</v>
      </c>
      <c r="X203" s="76">
        <f t="shared" si="61"/>
        <v>0.7128379431454052</v>
      </c>
      <c r="Y203" s="71">
        <v>299166983</v>
      </c>
      <c r="Z203" s="73">
        <v>-512403</v>
      </c>
      <c r="AA203" s="74">
        <f t="shared" si="67"/>
        <v>298654580</v>
      </c>
      <c r="AB203" s="75">
        <f t="shared" si="62"/>
        <v>-0.001712765876975134</v>
      </c>
      <c r="AC203" s="76">
        <f t="shared" si="63"/>
        <v>0.032307724947601466</v>
      </c>
      <c r="AD203" s="71">
        <v>13559049</v>
      </c>
      <c r="AE203" s="76">
        <f t="shared" si="64"/>
        <v>0</v>
      </c>
      <c r="AF203" s="71">
        <v>0</v>
      </c>
      <c r="AG203" s="71">
        <v>419684426</v>
      </c>
      <c r="AH203" s="73">
        <v>-191022</v>
      </c>
      <c r="AI203" s="74">
        <v>419493404</v>
      </c>
      <c r="AJ203" s="75">
        <f t="shared" si="65"/>
        <v>-0.0004551562749674204</v>
      </c>
      <c r="AK203" s="71">
        <v>0</v>
      </c>
      <c r="AL203" s="71">
        <v>0</v>
      </c>
      <c r="AM203" s="25">
        <v>0</v>
      </c>
      <c r="AN203" s="77"/>
    </row>
    <row r="204" spans="1:40" ht="12.75">
      <c r="A204" s="68" t="s">
        <v>413</v>
      </c>
      <c r="B204" s="69" t="s">
        <v>412</v>
      </c>
      <c r="C204" s="24">
        <v>3</v>
      </c>
      <c r="D204" s="24"/>
      <c r="E204" s="70">
        <f t="shared" si="51"/>
        <v>0.0386045627765077</v>
      </c>
      <c r="F204" s="71">
        <v>18385417</v>
      </c>
      <c r="G204" s="72">
        <f t="shared" si="52"/>
        <v>0.0049965979621402245</v>
      </c>
      <c r="H204" s="71">
        <v>2379629</v>
      </c>
      <c r="I204" s="72">
        <f t="shared" si="53"/>
        <v>0.009927894065619893</v>
      </c>
      <c r="J204" s="71">
        <v>4728158</v>
      </c>
      <c r="K204" s="73">
        <v>13832</v>
      </c>
      <c r="L204" s="74">
        <f t="shared" si="54"/>
        <v>4741990</v>
      </c>
      <c r="M204" s="75">
        <f t="shared" si="55"/>
        <v>0.002925452152825688</v>
      </c>
      <c r="N204" s="76">
        <f t="shared" si="56"/>
        <v>0.15641567118287603</v>
      </c>
      <c r="O204" s="71">
        <v>74492939</v>
      </c>
      <c r="P204" s="73">
        <v>201007</v>
      </c>
      <c r="Q204" s="74">
        <f t="shared" si="57"/>
        <v>74693946</v>
      </c>
      <c r="R204" s="75">
        <f t="shared" si="58"/>
        <v>0.002698336281241367</v>
      </c>
      <c r="S204" s="76">
        <f t="shared" si="59"/>
        <v>0.01965235919321372</v>
      </c>
      <c r="T204" s="71">
        <v>9359433</v>
      </c>
      <c r="U204" s="73">
        <v>107625</v>
      </c>
      <c r="V204" s="74">
        <f t="shared" si="66"/>
        <v>9467058</v>
      </c>
      <c r="W204" s="75">
        <f t="shared" si="60"/>
        <v>0.011499094015631076</v>
      </c>
      <c r="X204" s="76">
        <f t="shared" si="61"/>
        <v>0.7455336342325395</v>
      </c>
      <c r="Y204" s="71">
        <v>355060277</v>
      </c>
      <c r="Z204" s="73">
        <v>-1363867</v>
      </c>
      <c r="AA204" s="74">
        <f t="shared" si="67"/>
        <v>353696410</v>
      </c>
      <c r="AB204" s="75">
        <f t="shared" si="62"/>
        <v>-0.0038412266545942</v>
      </c>
      <c r="AC204" s="76">
        <f t="shared" si="63"/>
        <v>0.024869280587102933</v>
      </c>
      <c r="AD204" s="71">
        <v>11843991</v>
      </c>
      <c r="AE204" s="76">
        <f t="shared" si="64"/>
        <v>0</v>
      </c>
      <c r="AF204" s="71">
        <v>0</v>
      </c>
      <c r="AG204" s="71">
        <v>476249844</v>
      </c>
      <c r="AH204" s="73">
        <v>-1041403</v>
      </c>
      <c r="AI204" s="74">
        <v>475208441</v>
      </c>
      <c r="AJ204" s="75">
        <f t="shared" si="65"/>
        <v>-0.00218667368214403</v>
      </c>
      <c r="AK204" s="71">
        <v>3591240</v>
      </c>
      <c r="AL204" s="71">
        <v>4124515</v>
      </c>
      <c r="AM204" s="25">
        <v>0</v>
      </c>
      <c r="AN204" s="77"/>
    </row>
    <row r="205" spans="1:40" ht="12.75">
      <c r="A205" s="68" t="s">
        <v>415</v>
      </c>
      <c r="B205" s="69" t="s">
        <v>414</v>
      </c>
      <c r="C205" s="24">
        <v>3</v>
      </c>
      <c r="D205" s="24"/>
      <c r="E205" s="70">
        <f t="shared" si="51"/>
        <v>0.024564931216848766</v>
      </c>
      <c r="F205" s="71">
        <v>16722409</v>
      </c>
      <c r="G205" s="72">
        <f t="shared" si="52"/>
        <v>0.04546574043893006</v>
      </c>
      <c r="H205" s="71">
        <v>30950492</v>
      </c>
      <c r="I205" s="72">
        <f t="shared" si="53"/>
        <v>0.011416079383501528</v>
      </c>
      <c r="J205" s="71">
        <v>7771418</v>
      </c>
      <c r="K205" s="73">
        <v>22733</v>
      </c>
      <c r="L205" s="74">
        <f t="shared" si="54"/>
        <v>7794151</v>
      </c>
      <c r="M205" s="75">
        <f t="shared" si="55"/>
        <v>0.0029252061850231193</v>
      </c>
      <c r="N205" s="76">
        <f t="shared" si="56"/>
        <v>0.19385151695772299</v>
      </c>
      <c r="O205" s="71">
        <v>131963095</v>
      </c>
      <c r="P205" s="73">
        <v>411744</v>
      </c>
      <c r="Q205" s="74">
        <f t="shared" si="57"/>
        <v>132374839</v>
      </c>
      <c r="R205" s="75">
        <f t="shared" si="58"/>
        <v>0.0031201450678312753</v>
      </c>
      <c r="S205" s="76">
        <f t="shared" si="59"/>
        <v>0.03814794091711217</v>
      </c>
      <c r="T205" s="71">
        <v>25968950</v>
      </c>
      <c r="U205" s="73">
        <v>502300</v>
      </c>
      <c r="V205" s="74">
        <f t="shared" si="66"/>
        <v>26471250</v>
      </c>
      <c r="W205" s="75">
        <f t="shared" si="60"/>
        <v>0.019342329974835332</v>
      </c>
      <c r="X205" s="76">
        <f t="shared" si="61"/>
        <v>0.6652826557065508</v>
      </c>
      <c r="Y205" s="71">
        <v>452886620</v>
      </c>
      <c r="Z205" s="73">
        <v>2723995</v>
      </c>
      <c r="AA205" s="74">
        <f t="shared" si="67"/>
        <v>455610615</v>
      </c>
      <c r="AB205" s="75">
        <f t="shared" si="62"/>
        <v>0.006014739406520775</v>
      </c>
      <c r="AC205" s="76">
        <f t="shared" si="63"/>
        <v>0.021271135379333755</v>
      </c>
      <c r="AD205" s="71">
        <v>14480180</v>
      </c>
      <c r="AE205" s="76">
        <f t="shared" si="64"/>
        <v>0</v>
      </c>
      <c r="AF205" s="71">
        <v>0</v>
      </c>
      <c r="AG205" s="71">
        <v>680743164</v>
      </c>
      <c r="AH205" s="73">
        <v>3660772</v>
      </c>
      <c r="AI205" s="74">
        <v>684403936</v>
      </c>
      <c r="AJ205" s="75">
        <f t="shared" si="65"/>
        <v>0.005377611107380874</v>
      </c>
      <c r="AK205" s="71">
        <v>0</v>
      </c>
      <c r="AL205" s="71">
        <v>0</v>
      </c>
      <c r="AM205" s="25">
        <v>0</v>
      </c>
      <c r="AN205" s="77"/>
    </row>
    <row r="206" spans="1:40" ht="12.75">
      <c r="A206" s="68" t="s">
        <v>417</v>
      </c>
      <c r="B206" s="69" t="s">
        <v>416</v>
      </c>
      <c r="C206" s="24">
        <v>3</v>
      </c>
      <c r="D206" s="24"/>
      <c r="E206" s="70">
        <f t="shared" si="51"/>
        <v>0.01655102553268199</v>
      </c>
      <c r="F206" s="71">
        <v>47255317</v>
      </c>
      <c r="G206" s="72">
        <f t="shared" si="52"/>
        <v>0.004934850509672707</v>
      </c>
      <c r="H206" s="71">
        <v>14089636</v>
      </c>
      <c r="I206" s="72">
        <f t="shared" si="53"/>
        <v>0.004752812515674969</v>
      </c>
      <c r="J206" s="71">
        <v>13569894</v>
      </c>
      <c r="K206" s="73">
        <v>39695</v>
      </c>
      <c r="L206" s="74">
        <f t="shared" si="54"/>
        <v>13609589</v>
      </c>
      <c r="M206" s="75">
        <f t="shared" si="55"/>
        <v>0.002925225502866861</v>
      </c>
      <c r="N206" s="76">
        <f t="shared" si="56"/>
        <v>0.7420376959096558</v>
      </c>
      <c r="O206" s="71">
        <v>2118613525</v>
      </c>
      <c r="P206" s="73">
        <v>0</v>
      </c>
      <c r="Q206" s="74">
        <f t="shared" si="57"/>
        <v>2118613525</v>
      </c>
      <c r="R206" s="75">
        <f t="shared" si="58"/>
        <v>0</v>
      </c>
      <c r="S206" s="76">
        <f t="shared" si="59"/>
        <v>0.2268036764316802</v>
      </c>
      <c r="T206" s="71">
        <v>647553809</v>
      </c>
      <c r="U206" s="73">
        <v>6805939</v>
      </c>
      <c r="V206" s="74">
        <f t="shared" si="66"/>
        <v>654359748</v>
      </c>
      <c r="W206" s="75">
        <f t="shared" si="60"/>
        <v>0.010510229274243988</v>
      </c>
      <c r="X206" s="76">
        <f t="shared" si="61"/>
        <v>0.004478289741645857</v>
      </c>
      <c r="Y206" s="71">
        <v>12786096</v>
      </c>
      <c r="Z206" s="73">
        <v>365317</v>
      </c>
      <c r="AA206" s="74">
        <f t="shared" si="67"/>
        <v>13151413</v>
      </c>
      <c r="AB206" s="75">
        <f t="shared" si="62"/>
        <v>0.028571426336858413</v>
      </c>
      <c r="AC206" s="76">
        <f t="shared" si="63"/>
        <v>0.000441649358988405</v>
      </c>
      <c r="AD206" s="71">
        <v>1260966</v>
      </c>
      <c r="AE206" s="76">
        <f t="shared" si="64"/>
        <v>0</v>
      </c>
      <c r="AF206" s="71">
        <v>0</v>
      </c>
      <c r="AG206" s="71">
        <v>2855129243</v>
      </c>
      <c r="AH206" s="73">
        <v>7210951</v>
      </c>
      <c r="AI206" s="74">
        <v>2862340194</v>
      </c>
      <c r="AJ206" s="75">
        <f t="shared" si="65"/>
        <v>0.0025256128133881468</v>
      </c>
      <c r="AK206" s="71">
        <v>0</v>
      </c>
      <c r="AL206" s="71">
        <v>989880</v>
      </c>
      <c r="AM206" s="25">
        <v>0</v>
      </c>
      <c r="AN206" s="77"/>
    </row>
    <row r="207" spans="1:40" ht="12.75">
      <c r="A207" s="68" t="s">
        <v>419</v>
      </c>
      <c r="B207" s="69" t="s">
        <v>418</v>
      </c>
      <c r="C207" s="24">
        <v>3</v>
      </c>
      <c r="D207" s="24"/>
      <c r="E207" s="70">
        <f t="shared" si="51"/>
        <v>0.02470830905921252</v>
      </c>
      <c r="F207" s="71">
        <v>133989412</v>
      </c>
      <c r="G207" s="72">
        <f t="shared" si="52"/>
        <v>0.002883741552210916</v>
      </c>
      <c r="H207" s="71">
        <v>15638093</v>
      </c>
      <c r="I207" s="72">
        <f t="shared" si="53"/>
        <v>0.001314437836693691</v>
      </c>
      <c r="J207" s="71">
        <v>7127997</v>
      </c>
      <c r="K207" s="73">
        <v>20851</v>
      </c>
      <c r="L207" s="74">
        <f t="shared" si="54"/>
        <v>7148848</v>
      </c>
      <c r="M207" s="75">
        <f t="shared" si="55"/>
        <v>0.0029252256980467303</v>
      </c>
      <c r="N207" s="76">
        <f t="shared" si="56"/>
        <v>0.6600164668187107</v>
      </c>
      <c r="O207" s="71">
        <v>3579169181</v>
      </c>
      <c r="P207" s="73">
        <v>0</v>
      </c>
      <c r="Q207" s="74">
        <f t="shared" si="57"/>
        <v>3579169181</v>
      </c>
      <c r="R207" s="75">
        <f t="shared" si="58"/>
        <v>0</v>
      </c>
      <c r="S207" s="76">
        <f t="shared" si="59"/>
        <v>0.3075165403819891</v>
      </c>
      <c r="T207" s="71">
        <v>1667615551</v>
      </c>
      <c r="U207" s="73">
        <v>17553855</v>
      </c>
      <c r="V207" s="74">
        <f t="shared" si="66"/>
        <v>1685169406</v>
      </c>
      <c r="W207" s="75">
        <f t="shared" si="60"/>
        <v>0.010526320043893618</v>
      </c>
      <c r="X207" s="76">
        <f t="shared" si="61"/>
        <v>0.0031515244436463915</v>
      </c>
      <c r="Y207" s="71">
        <v>17090239</v>
      </c>
      <c r="Z207" s="73">
        <v>488293</v>
      </c>
      <c r="AA207" s="74">
        <f t="shared" si="67"/>
        <v>17578532</v>
      </c>
      <c r="AB207" s="75">
        <f t="shared" si="62"/>
        <v>0.028571455320197687</v>
      </c>
      <c r="AC207" s="76">
        <f t="shared" si="63"/>
        <v>0.0004089799075366318</v>
      </c>
      <c r="AD207" s="71">
        <v>2217836</v>
      </c>
      <c r="AE207" s="76">
        <f t="shared" si="64"/>
        <v>0</v>
      </c>
      <c r="AF207" s="71">
        <v>0</v>
      </c>
      <c r="AG207" s="71">
        <v>5422848309</v>
      </c>
      <c r="AH207" s="73">
        <v>18062999</v>
      </c>
      <c r="AI207" s="74">
        <v>5440911308</v>
      </c>
      <c r="AJ207" s="75">
        <f t="shared" si="65"/>
        <v>0.0033309061900222885</v>
      </c>
      <c r="AK207" s="71">
        <v>0</v>
      </c>
      <c r="AL207" s="71">
        <v>0</v>
      </c>
      <c r="AM207" s="25">
        <v>0</v>
      </c>
      <c r="AN207" s="77"/>
    </row>
    <row r="208" spans="1:40" ht="12.75">
      <c r="A208" s="68" t="s">
        <v>421</v>
      </c>
      <c r="B208" s="69" t="s">
        <v>420</v>
      </c>
      <c r="C208" s="24">
        <v>3</v>
      </c>
      <c r="D208" s="24"/>
      <c r="E208" s="70">
        <f t="shared" si="51"/>
        <v>0.018257289096042555</v>
      </c>
      <c r="F208" s="71">
        <v>43247921</v>
      </c>
      <c r="G208" s="72">
        <f t="shared" si="52"/>
        <v>0.004000260908147537</v>
      </c>
      <c r="H208" s="71">
        <v>9475830</v>
      </c>
      <c r="I208" s="72">
        <f t="shared" si="53"/>
        <v>0.0031381077410747443</v>
      </c>
      <c r="J208" s="71">
        <v>7433559</v>
      </c>
      <c r="K208" s="73">
        <v>21745</v>
      </c>
      <c r="L208" s="74">
        <f t="shared" si="54"/>
        <v>7455304</v>
      </c>
      <c r="M208" s="75">
        <f t="shared" si="55"/>
        <v>0.002925247516028325</v>
      </c>
      <c r="N208" s="76">
        <f t="shared" si="56"/>
        <v>0.7995851638974839</v>
      </c>
      <c r="O208" s="71">
        <v>1894059727</v>
      </c>
      <c r="P208" s="73">
        <v>8031658</v>
      </c>
      <c r="Q208" s="74">
        <f t="shared" si="57"/>
        <v>1902091385</v>
      </c>
      <c r="R208" s="75">
        <f t="shared" si="58"/>
        <v>0.004240446003633338</v>
      </c>
      <c r="S208" s="76">
        <f t="shared" si="59"/>
        <v>0.10086962276250758</v>
      </c>
      <c r="T208" s="71">
        <v>238940264</v>
      </c>
      <c r="U208" s="73">
        <v>2480309</v>
      </c>
      <c r="V208" s="74">
        <f t="shared" si="66"/>
        <v>241420573</v>
      </c>
      <c r="W208" s="75">
        <f t="shared" si="60"/>
        <v>0.010380456430733667</v>
      </c>
      <c r="X208" s="76">
        <f t="shared" si="61"/>
        <v>0.0654613028836138</v>
      </c>
      <c r="Y208" s="71">
        <v>155064930</v>
      </c>
      <c r="Z208" s="73">
        <v>4263256</v>
      </c>
      <c r="AA208" s="74">
        <f t="shared" si="67"/>
        <v>159328186</v>
      </c>
      <c r="AB208" s="75">
        <f t="shared" si="62"/>
        <v>0.027493360362010933</v>
      </c>
      <c r="AC208" s="76">
        <f t="shared" si="63"/>
        <v>0.008688252711129852</v>
      </c>
      <c r="AD208" s="71">
        <v>20580759</v>
      </c>
      <c r="AE208" s="76">
        <f t="shared" si="64"/>
        <v>0</v>
      </c>
      <c r="AF208" s="71">
        <v>0</v>
      </c>
      <c r="AG208" s="71">
        <v>2368802990</v>
      </c>
      <c r="AH208" s="73">
        <v>14796968</v>
      </c>
      <c r="AI208" s="74">
        <v>2383599958</v>
      </c>
      <c r="AJ208" s="75">
        <f t="shared" si="65"/>
        <v>0.006246601368904891</v>
      </c>
      <c r="AK208" s="71">
        <v>0</v>
      </c>
      <c r="AL208" s="71">
        <v>3311042</v>
      </c>
      <c r="AM208" s="25">
        <v>0</v>
      </c>
      <c r="AN208" s="77"/>
    </row>
    <row r="209" spans="1:40" ht="12.75">
      <c r="A209" s="68" t="s">
        <v>423</v>
      </c>
      <c r="B209" s="69" t="s">
        <v>422</v>
      </c>
      <c r="C209" s="24">
        <v>3</v>
      </c>
      <c r="D209" s="24"/>
      <c r="E209" s="70">
        <f t="shared" si="51"/>
        <v>0.0472800164763649</v>
      </c>
      <c r="F209" s="71">
        <v>67058773</v>
      </c>
      <c r="G209" s="72">
        <f t="shared" si="52"/>
        <v>0.00416974367250312</v>
      </c>
      <c r="H209" s="71">
        <v>5914082</v>
      </c>
      <c r="I209" s="72">
        <f t="shared" si="53"/>
        <v>0.0034637539530335214</v>
      </c>
      <c r="J209" s="71">
        <v>4912754</v>
      </c>
      <c r="K209" s="73">
        <v>14371</v>
      </c>
      <c r="L209" s="74">
        <f t="shared" si="54"/>
        <v>4927125</v>
      </c>
      <c r="M209" s="75">
        <f t="shared" si="55"/>
        <v>0.0029252431528222255</v>
      </c>
      <c r="N209" s="76">
        <f t="shared" si="56"/>
        <v>0.5042339176337487</v>
      </c>
      <c r="O209" s="71">
        <v>715171236</v>
      </c>
      <c r="P209" s="73">
        <v>0</v>
      </c>
      <c r="Q209" s="74">
        <f t="shared" si="57"/>
        <v>715171236</v>
      </c>
      <c r="R209" s="75">
        <f t="shared" si="58"/>
        <v>0</v>
      </c>
      <c r="S209" s="76">
        <f t="shared" si="59"/>
        <v>0.28474240353389463</v>
      </c>
      <c r="T209" s="71">
        <v>403859339</v>
      </c>
      <c r="U209" s="73">
        <v>4251153</v>
      </c>
      <c r="V209" s="74">
        <f t="shared" si="66"/>
        <v>408110492</v>
      </c>
      <c r="W209" s="75">
        <f t="shared" si="60"/>
        <v>0.010526320898078824</v>
      </c>
      <c r="X209" s="76">
        <f t="shared" si="61"/>
        <v>0.13481022769764694</v>
      </c>
      <c r="Y209" s="71">
        <v>191205696</v>
      </c>
      <c r="Z209" s="73">
        <v>5463020</v>
      </c>
      <c r="AA209" s="74">
        <f t="shared" si="67"/>
        <v>196668716</v>
      </c>
      <c r="AB209" s="75">
        <f t="shared" si="62"/>
        <v>0.028571429169139396</v>
      </c>
      <c r="AC209" s="76">
        <f t="shared" si="63"/>
        <v>0.021299937032808167</v>
      </c>
      <c r="AD209" s="71">
        <v>30210388</v>
      </c>
      <c r="AE209" s="76">
        <f t="shared" si="64"/>
        <v>0</v>
      </c>
      <c r="AF209" s="71">
        <v>0</v>
      </c>
      <c r="AG209" s="71">
        <v>1418332268</v>
      </c>
      <c r="AH209" s="73">
        <v>9728544</v>
      </c>
      <c r="AI209" s="74">
        <v>1428060812</v>
      </c>
      <c r="AJ209" s="75">
        <f t="shared" si="65"/>
        <v>0.006859143107361075</v>
      </c>
      <c r="AK209" s="71">
        <v>0</v>
      </c>
      <c r="AL209" s="71">
        <v>0</v>
      </c>
      <c r="AM209" s="25">
        <v>0</v>
      </c>
      <c r="AN209" s="77"/>
    </row>
    <row r="210" spans="1:40" ht="12.75">
      <c r="A210" s="68" t="s">
        <v>425</v>
      </c>
      <c r="B210" s="69" t="s">
        <v>424</v>
      </c>
      <c r="C210" s="24">
        <v>3</v>
      </c>
      <c r="D210" s="24"/>
      <c r="E210" s="70">
        <f t="shared" si="51"/>
        <v>0.02151168745734357</v>
      </c>
      <c r="F210" s="71">
        <v>16911897</v>
      </c>
      <c r="G210" s="72">
        <f t="shared" si="52"/>
        <v>0.01248576115601704</v>
      </c>
      <c r="H210" s="71">
        <v>9815962</v>
      </c>
      <c r="I210" s="72">
        <f t="shared" si="53"/>
        <v>0.024529941104083016</v>
      </c>
      <c r="J210" s="71">
        <v>19284765</v>
      </c>
      <c r="K210" s="73">
        <v>56412</v>
      </c>
      <c r="L210" s="74">
        <f t="shared" si="54"/>
        <v>19341177</v>
      </c>
      <c r="M210" s="75">
        <f t="shared" si="55"/>
        <v>0.002925210652035428</v>
      </c>
      <c r="N210" s="76">
        <f t="shared" si="56"/>
        <v>0.5659556532819174</v>
      </c>
      <c r="O210" s="71">
        <v>444938768</v>
      </c>
      <c r="P210" s="73">
        <v>9025093</v>
      </c>
      <c r="Q210" s="74">
        <f t="shared" si="57"/>
        <v>453963861</v>
      </c>
      <c r="R210" s="75">
        <f t="shared" si="58"/>
        <v>0.02028389892966126</v>
      </c>
      <c r="S210" s="76">
        <f t="shared" si="59"/>
        <v>0.06800978581678821</v>
      </c>
      <c r="T210" s="71">
        <v>53467423</v>
      </c>
      <c r="U210" s="73">
        <v>75330</v>
      </c>
      <c r="V210" s="74">
        <f t="shared" si="66"/>
        <v>53542753</v>
      </c>
      <c r="W210" s="75">
        <f t="shared" si="60"/>
        <v>0.001408895281899036</v>
      </c>
      <c r="X210" s="76">
        <f t="shared" si="61"/>
        <v>0.2971249750984992</v>
      </c>
      <c r="Y210" s="71">
        <v>233591483</v>
      </c>
      <c r="Z210" s="73">
        <v>7899380</v>
      </c>
      <c r="AA210" s="74">
        <f t="shared" si="67"/>
        <v>241490863</v>
      </c>
      <c r="AB210" s="75">
        <f t="shared" si="62"/>
        <v>0.033817072003434305</v>
      </c>
      <c r="AC210" s="76">
        <f t="shared" si="63"/>
        <v>0.010382196085351472</v>
      </c>
      <c r="AD210" s="71">
        <v>8162197</v>
      </c>
      <c r="AE210" s="76">
        <f t="shared" si="64"/>
        <v>0</v>
      </c>
      <c r="AF210" s="71">
        <v>0</v>
      </c>
      <c r="AG210" s="71">
        <v>786172495</v>
      </c>
      <c r="AH210" s="73">
        <v>17056215</v>
      </c>
      <c r="AI210" s="74">
        <v>803228710</v>
      </c>
      <c r="AJ210" s="75">
        <f t="shared" si="65"/>
        <v>0.0216952578581371</v>
      </c>
      <c r="AK210" s="71">
        <v>20683565</v>
      </c>
      <c r="AL210" s="71">
        <v>4205324</v>
      </c>
      <c r="AM210" s="25">
        <v>0</v>
      </c>
      <c r="AN210" s="77"/>
    </row>
    <row r="211" spans="1:40" ht="12.75">
      <c r="A211" s="68" t="s">
        <v>427</v>
      </c>
      <c r="B211" s="69" t="s">
        <v>426</v>
      </c>
      <c r="C211" s="24">
        <v>3</v>
      </c>
      <c r="D211" s="24"/>
      <c r="E211" s="70">
        <f t="shared" si="51"/>
        <v>0.01435954729243515</v>
      </c>
      <c r="F211" s="71">
        <v>4482663</v>
      </c>
      <c r="G211" s="72">
        <f t="shared" si="52"/>
        <v>0.01320878794890537</v>
      </c>
      <c r="H211" s="71">
        <v>4123427</v>
      </c>
      <c r="I211" s="72">
        <f t="shared" si="53"/>
        <v>0.03665465267667621</v>
      </c>
      <c r="J211" s="71">
        <v>11442593</v>
      </c>
      <c r="K211" s="73">
        <v>33472</v>
      </c>
      <c r="L211" s="74">
        <f t="shared" si="54"/>
        <v>11476065</v>
      </c>
      <c r="M211" s="75">
        <f t="shared" si="55"/>
        <v>0.002925211095072594</v>
      </c>
      <c r="N211" s="76">
        <f t="shared" si="56"/>
        <v>0.5318077585331746</v>
      </c>
      <c r="O211" s="71">
        <v>166016025</v>
      </c>
      <c r="P211" s="73">
        <v>3523193</v>
      </c>
      <c r="Q211" s="74">
        <f t="shared" si="57"/>
        <v>169539218</v>
      </c>
      <c r="R211" s="75">
        <f t="shared" si="58"/>
        <v>0.021222005526273745</v>
      </c>
      <c r="S211" s="76">
        <f t="shared" si="59"/>
        <v>0.011263594116753267</v>
      </c>
      <c r="T211" s="71">
        <v>3516190</v>
      </c>
      <c r="U211" s="73">
        <v>74427</v>
      </c>
      <c r="V211" s="74">
        <f t="shared" si="66"/>
        <v>3590617</v>
      </c>
      <c r="W211" s="75">
        <f t="shared" si="60"/>
        <v>0.02116694490343241</v>
      </c>
      <c r="X211" s="76">
        <f t="shared" si="61"/>
        <v>0.37995181793474947</v>
      </c>
      <c r="Y211" s="71">
        <v>118610700</v>
      </c>
      <c r="Z211" s="73">
        <v>5156987</v>
      </c>
      <c r="AA211" s="74">
        <f t="shared" si="67"/>
        <v>123767687</v>
      </c>
      <c r="AB211" s="75">
        <f t="shared" si="62"/>
        <v>0.04347826123612794</v>
      </c>
      <c r="AC211" s="76">
        <f t="shared" si="63"/>
        <v>0.012753841497305903</v>
      </c>
      <c r="AD211" s="71">
        <v>3981405</v>
      </c>
      <c r="AE211" s="76">
        <f t="shared" si="64"/>
        <v>0</v>
      </c>
      <c r="AF211" s="71">
        <v>0</v>
      </c>
      <c r="AG211" s="71">
        <v>312173003</v>
      </c>
      <c r="AH211" s="73">
        <v>8788079</v>
      </c>
      <c r="AI211" s="74">
        <v>320961082</v>
      </c>
      <c r="AJ211" s="75">
        <f t="shared" si="65"/>
        <v>0.02815131006059483</v>
      </c>
      <c r="AK211" s="71">
        <v>426000</v>
      </c>
      <c r="AL211" s="71">
        <v>18120</v>
      </c>
      <c r="AM211" s="25">
        <v>0</v>
      </c>
      <c r="AN211" s="77"/>
    </row>
    <row r="212" spans="1:40" ht="12.75">
      <c r="A212" s="68" t="s">
        <v>429</v>
      </c>
      <c r="B212" s="69" t="s">
        <v>428</v>
      </c>
      <c r="C212" s="24">
        <v>3</v>
      </c>
      <c r="D212" s="24"/>
      <c r="E212" s="70">
        <f t="shared" si="51"/>
        <v>0.03253428505002125</v>
      </c>
      <c r="F212" s="71">
        <v>32949539</v>
      </c>
      <c r="G212" s="72">
        <f t="shared" si="52"/>
        <v>0.0035814883864603423</v>
      </c>
      <c r="H212" s="71">
        <v>3627201</v>
      </c>
      <c r="I212" s="72">
        <f t="shared" si="53"/>
        <v>0.008778219493240466</v>
      </c>
      <c r="J212" s="71">
        <v>8890261</v>
      </c>
      <c r="K212" s="73">
        <v>26006</v>
      </c>
      <c r="L212" s="74">
        <f t="shared" si="54"/>
        <v>8916267</v>
      </c>
      <c r="M212" s="75">
        <f t="shared" si="55"/>
        <v>0.0029252234551943976</v>
      </c>
      <c r="N212" s="76">
        <f t="shared" si="56"/>
        <v>0.3550789504101243</v>
      </c>
      <c r="O212" s="71">
        <v>359611029</v>
      </c>
      <c r="P212" s="73">
        <v>7650706</v>
      </c>
      <c r="Q212" s="74">
        <f t="shared" si="57"/>
        <v>367261735</v>
      </c>
      <c r="R212" s="75">
        <f t="shared" si="58"/>
        <v>0.02127494816072507</v>
      </c>
      <c r="S212" s="76">
        <f t="shared" si="59"/>
        <v>0.060832287235289405</v>
      </c>
      <c r="T212" s="71">
        <v>61608725</v>
      </c>
      <c r="U212" s="73">
        <v>1299590</v>
      </c>
      <c r="V212" s="74">
        <f t="shared" si="66"/>
        <v>62908315</v>
      </c>
      <c r="W212" s="75">
        <f t="shared" si="60"/>
        <v>0.02109425247803781</v>
      </c>
      <c r="X212" s="76">
        <f t="shared" si="61"/>
        <v>0.5262315811159007</v>
      </c>
      <c r="Y212" s="71">
        <v>532948180</v>
      </c>
      <c r="Z212" s="73">
        <v>23171660</v>
      </c>
      <c r="AA212" s="74">
        <f t="shared" si="67"/>
        <v>556119840</v>
      </c>
      <c r="AB212" s="75">
        <f t="shared" si="62"/>
        <v>0.043478260869565216</v>
      </c>
      <c r="AC212" s="76">
        <f t="shared" si="63"/>
        <v>0.01296318830896348</v>
      </c>
      <c r="AD212" s="71">
        <v>13128645</v>
      </c>
      <c r="AE212" s="76">
        <f t="shared" si="64"/>
        <v>0</v>
      </c>
      <c r="AF212" s="71">
        <v>0</v>
      </c>
      <c r="AG212" s="71">
        <v>1012763580</v>
      </c>
      <c r="AH212" s="73">
        <v>32147962</v>
      </c>
      <c r="AI212" s="74">
        <v>1044911542</v>
      </c>
      <c r="AJ212" s="75">
        <f t="shared" si="65"/>
        <v>0.03174281010381515</v>
      </c>
      <c r="AK212" s="71">
        <v>27900</v>
      </c>
      <c r="AL212" s="71">
        <v>528030</v>
      </c>
      <c r="AM212" s="25">
        <v>0</v>
      </c>
      <c r="AN212" s="77"/>
    </row>
    <row r="213" spans="1:40" ht="12.75">
      <c r="A213" s="68" t="s">
        <v>431</v>
      </c>
      <c r="B213" s="69" t="s">
        <v>430</v>
      </c>
      <c r="C213" s="24">
        <v>3</v>
      </c>
      <c r="D213" s="24"/>
      <c r="E213" s="70">
        <f t="shared" si="51"/>
        <v>0.04736416176825405</v>
      </c>
      <c r="F213" s="71">
        <v>19796618</v>
      </c>
      <c r="G213" s="72">
        <f t="shared" si="52"/>
        <v>0.0076747141637785845</v>
      </c>
      <c r="H213" s="71">
        <v>3207771</v>
      </c>
      <c r="I213" s="72">
        <f t="shared" si="53"/>
        <v>0.014803867446836639</v>
      </c>
      <c r="J213" s="71">
        <v>6187516</v>
      </c>
      <c r="K213" s="73">
        <v>18100</v>
      </c>
      <c r="L213" s="74">
        <f t="shared" si="54"/>
        <v>6205616</v>
      </c>
      <c r="M213" s="75">
        <f t="shared" si="55"/>
        <v>0.002925244960982727</v>
      </c>
      <c r="N213" s="76">
        <f t="shared" si="56"/>
        <v>0.17532796104067605</v>
      </c>
      <c r="O213" s="71">
        <v>73281159</v>
      </c>
      <c r="P213" s="73">
        <v>1559174</v>
      </c>
      <c r="Q213" s="74">
        <f t="shared" si="57"/>
        <v>74840333</v>
      </c>
      <c r="R213" s="75">
        <f t="shared" si="58"/>
        <v>0.021276601261178196</v>
      </c>
      <c r="S213" s="76">
        <f t="shared" si="59"/>
        <v>0.04188160819756268</v>
      </c>
      <c r="T213" s="71">
        <v>17505096</v>
      </c>
      <c r="U213" s="73">
        <v>365474</v>
      </c>
      <c r="V213" s="74">
        <f t="shared" si="66"/>
        <v>17870570</v>
      </c>
      <c r="W213" s="75">
        <f t="shared" si="60"/>
        <v>0.020878148854482147</v>
      </c>
      <c r="X213" s="76">
        <f t="shared" si="61"/>
        <v>0.6983800974234315</v>
      </c>
      <c r="Y213" s="71">
        <v>291899265</v>
      </c>
      <c r="Z213" s="73">
        <v>12680389</v>
      </c>
      <c r="AA213" s="74">
        <f t="shared" si="67"/>
        <v>304579654</v>
      </c>
      <c r="AB213" s="75">
        <f t="shared" si="62"/>
        <v>0.043440976118936096</v>
      </c>
      <c r="AC213" s="76">
        <f t="shared" si="63"/>
        <v>0.014567589959460477</v>
      </c>
      <c r="AD213" s="71">
        <v>6088760</v>
      </c>
      <c r="AE213" s="76">
        <f t="shared" si="64"/>
        <v>0</v>
      </c>
      <c r="AF213" s="71">
        <v>0</v>
      </c>
      <c r="AG213" s="71">
        <v>417966185</v>
      </c>
      <c r="AH213" s="73">
        <v>14623137</v>
      </c>
      <c r="AI213" s="74">
        <v>432589322</v>
      </c>
      <c r="AJ213" s="75">
        <f t="shared" si="65"/>
        <v>0.03498641163997513</v>
      </c>
      <c r="AK213" s="71">
        <v>0</v>
      </c>
      <c r="AL213" s="71">
        <v>327820</v>
      </c>
      <c r="AM213" s="25">
        <v>250305</v>
      </c>
      <c r="AN213" s="77"/>
    </row>
    <row r="214" spans="1:40" ht="12.75">
      <c r="A214" s="68" t="s">
        <v>433</v>
      </c>
      <c r="B214" s="69" t="s">
        <v>432</v>
      </c>
      <c r="C214" s="24">
        <v>3</v>
      </c>
      <c r="D214" s="24"/>
      <c r="E214" s="70">
        <f t="shared" si="51"/>
        <v>0.0387587932055768</v>
      </c>
      <c r="F214" s="71">
        <v>11991534</v>
      </c>
      <c r="G214" s="72">
        <f t="shared" si="52"/>
        <v>0.003393271574674495</v>
      </c>
      <c r="H214" s="71">
        <v>1049840</v>
      </c>
      <c r="I214" s="72">
        <f t="shared" si="53"/>
        <v>0.001816675710574918</v>
      </c>
      <c r="J214" s="71">
        <v>562059</v>
      </c>
      <c r="K214" s="73">
        <v>1644</v>
      </c>
      <c r="L214" s="74">
        <f t="shared" si="54"/>
        <v>563703</v>
      </c>
      <c r="M214" s="75">
        <f t="shared" si="55"/>
        <v>0.002924959835177446</v>
      </c>
      <c r="N214" s="76">
        <f t="shared" si="56"/>
        <v>0.23881319402272355</v>
      </c>
      <c r="O214" s="71">
        <v>73886112</v>
      </c>
      <c r="P214" s="73">
        <v>1572045</v>
      </c>
      <c r="Q214" s="74">
        <f t="shared" si="57"/>
        <v>75458157</v>
      </c>
      <c r="R214" s="75">
        <f t="shared" si="58"/>
        <v>0.0212765966085751</v>
      </c>
      <c r="S214" s="76">
        <f t="shared" si="59"/>
        <v>0.018581672018536808</v>
      </c>
      <c r="T214" s="71">
        <v>5748960</v>
      </c>
      <c r="U214" s="73">
        <v>122318</v>
      </c>
      <c r="V214" s="74">
        <f t="shared" si="66"/>
        <v>5871278</v>
      </c>
      <c r="W214" s="75">
        <f t="shared" si="60"/>
        <v>0.021276543931424117</v>
      </c>
      <c r="X214" s="76">
        <f t="shared" si="61"/>
        <v>0.6805592970280576</v>
      </c>
      <c r="Y214" s="71">
        <v>210557380</v>
      </c>
      <c r="Z214" s="73">
        <v>9154669</v>
      </c>
      <c r="AA214" s="74">
        <f t="shared" si="67"/>
        <v>219712049</v>
      </c>
      <c r="AB214" s="75">
        <f t="shared" si="62"/>
        <v>0.04347826231500411</v>
      </c>
      <c r="AC214" s="76">
        <f t="shared" si="63"/>
        <v>0.018077096439855833</v>
      </c>
      <c r="AD214" s="71">
        <v>5592850</v>
      </c>
      <c r="AE214" s="76">
        <f t="shared" si="64"/>
        <v>0</v>
      </c>
      <c r="AF214" s="71">
        <v>0</v>
      </c>
      <c r="AG214" s="71">
        <v>309388735</v>
      </c>
      <c r="AH214" s="73">
        <v>10850676</v>
      </c>
      <c r="AI214" s="74">
        <v>320239411</v>
      </c>
      <c r="AJ214" s="75">
        <f t="shared" si="65"/>
        <v>0.03507133509563624</v>
      </c>
      <c r="AK214" s="71">
        <v>0</v>
      </c>
      <c r="AL214" s="71">
        <v>0</v>
      </c>
      <c r="AM214" s="25">
        <v>0</v>
      </c>
      <c r="AN214" s="77"/>
    </row>
    <row r="215" spans="1:40" ht="12.75">
      <c r="A215" s="68" t="s">
        <v>435</v>
      </c>
      <c r="B215" s="69" t="s">
        <v>434</v>
      </c>
      <c r="C215" s="24">
        <v>3</v>
      </c>
      <c r="D215" s="24"/>
      <c r="E215" s="70">
        <f t="shared" si="51"/>
        <v>0.0744917360419077</v>
      </c>
      <c r="F215" s="71">
        <v>3410448</v>
      </c>
      <c r="G215" s="72">
        <f t="shared" si="52"/>
        <v>0.02740509863681867</v>
      </c>
      <c r="H215" s="71">
        <v>1254685</v>
      </c>
      <c r="I215" s="72">
        <f t="shared" si="53"/>
        <v>0.07023154319787142</v>
      </c>
      <c r="J215" s="71">
        <v>3215404</v>
      </c>
      <c r="K215" s="73">
        <v>9406</v>
      </c>
      <c r="L215" s="74">
        <f t="shared" si="54"/>
        <v>3224810</v>
      </c>
      <c r="M215" s="75">
        <f t="shared" si="55"/>
        <v>0.0029252933690447607</v>
      </c>
      <c r="N215" s="76">
        <f t="shared" si="56"/>
        <v>0.40929061642747694</v>
      </c>
      <c r="O215" s="71">
        <v>18738513</v>
      </c>
      <c r="P215" s="73">
        <v>604468</v>
      </c>
      <c r="Q215" s="74">
        <f t="shared" si="57"/>
        <v>19342981</v>
      </c>
      <c r="R215" s="75">
        <f t="shared" si="58"/>
        <v>0.032258055908705244</v>
      </c>
      <c r="S215" s="76">
        <f t="shared" si="59"/>
        <v>0.09608272118343564</v>
      </c>
      <c r="T215" s="71">
        <v>4398946</v>
      </c>
      <c r="U215" s="73">
        <v>-133301</v>
      </c>
      <c r="V215" s="74">
        <f t="shared" si="66"/>
        <v>4265645</v>
      </c>
      <c r="W215" s="75">
        <f t="shared" si="60"/>
        <v>-0.030302940749897818</v>
      </c>
      <c r="X215" s="76">
        <f t="shared" si="61"/>
        <v>0.2913164267605218</v>
      </c>
      <c r="Y215" s="71">
        <v>13337312</v>
      </c>
      <c r="Z215" s="73">
        <v>0</v>
      </c>
      <c r="AA215" s="74">
        <f t="shared" si="67"/>
        <v>13337312</v>
      </c>
      <c r="AB215" s="75">
        <f t="shared" si="62"/>
        <v>0</v>
      </c>
      <c r="AC215" s="76">
        <f t="shared" si="63"/>
        <v>0.028145353121331054</v>
      </c>
      <c r="AD215" s="71">
        <v>1288576</v>
      </c>
      <c r="AE215" s="76">
        <f t="shared" si="64"/>
        <v>0.003036504630636798</v>
      </c>
      <c r="AF215" s="71">
        <v>139020</v>
      </c>
      <c r="AG215" s="71">
        <v>45782904</v>
      </c>
      <c r="AH215" s="73">
        <v>480573</v>
      </c>
      <c r="AI215" s="74">
        <v>46263477</v>
      </c>
      <c r="AJ215" s="75">
        <f t="shared" si="65"/>
        <v>0.010496778448129896</v>
      </c>
      <c r="AK215" s="71">
        <v>0</v>
      </c>
      <c r="AL215" s="71">
        <v>0</v>
      </c>
      <c r="AM215" s="25">
        <v>0</v>
      </c>
      <c r="AN215" s="77"/>
    </row>
    <row r="216" spans="1:40" ht="12.75">
      <c r="A216" s="68" t="s">
        <v>437</v>
      </c>
      <c r="B216" s="69" t="s">
        <v>436</v>
      </c>
      <c r="C216" s="24">
        <v>3</v>
      </c>
      <c r="D216" s="24"/>
      <c r="E216" s="70">
        <f t="shared" si="51"/>
        <v>0.05342400120665462</v>
      </c>
      <c r="F216" s="71">
        <v>20026231</v>
      </c>
      <c r="G216" s="72">
        <f t="shared" si="52"/>
        <v>0.04647234526179046</v>
      </c>
      <c r="H216" s="71">
        <v>17420371</v>
      </c>
      <c r="I216" s="72">
        <f t="shared" si="53"/>
        <v>0.185153706409395</v>
      </c>
      <c r="J216" s="71">
        <v>69405713</v>
      </c>
      <c r="K216" s="73">
        <v>203026</v>
      </c>
      <c r="L216" s="74">
        <f t="shared" si="54"/>
        <v>69608739</v>
      </c>
      <c r="M216" s="75">
        <f t="shared" si="55"/>
        <v>0.0029252058832678514</v>
      </c>
      <c r="N216" s="76">
        <f t="shared" si="56"/>
        <v>0.23280790734390674</v>
      </c>
      <c r="O216" s="71">
        <v>87269108</v>
      </c>
      <c r="P216" s="73">
        <v>2543031</v>
      </c>
      <c r="Q216" s="74">
        <f t="shared" si="57"/>
        <v>89812139</v>
      </c>
      <c r="R216" s="75">
        <f t="shared" si="58"/>
        <v>0.029140105339451848</v>
      </c>
      <c r="S216" s="76">
        <f t="shared" si="59"/>
        <v>0.03558859373116353</v>
      </c>
      <c r="T216" s="71">
        <v>13340547</v>
      </c>
      <c r="U216" s="73">
        <v>-403618</v>
      </c>
      <c r="V216" s="74">
        <f t="shared" si="66"/>
        <v>12936929</v>
      </c>
      <c r="W216" s="75">
        <f t="shared" si="60"/>
        <v>-0.030254981298742847</v>
      </c>
      <c r="X216" s="76">
        <f t="shared" si="61"/>
        <v>0.4189214606613973</v>
      </c>
      <c r="Y216" s="71">
        <v>157034624</v>
      </c>
      <c r="Z216" s="73">
        <v>0</v>
      </c>
      <c r="AA216" s="74">
        <f t="shared" si="67"/>
        <v>157034624</v>
      </c>
      <c r="AB216" s="75">
        <f t="shared" si="62"/>
        <v>0</v>
      </c>
      <c r="AC216" s="76">
        <f t="shared" si="63"/>
        <v>0.027631985385692375</v>
      </c>
      <c r="AD216" s="71">
        <v>10357976</v>
      </c>
      <c r="AE216" s="76">
        <f t="shared" si="64"/>
        <v>0</v>
      </c>
      <c r="AF216" s="71">
        <v>0</v>
      </c>
      <c r="AG216" s="71">
        <v>374854570</v>
      </c>
      <c r="AH216" s="73">
        <v>2342439</v>
      </c>
      <c r="AI216" s="74">
        <v>377197009</v>
      </c>
      <c r="AJ216" s="75">
        <f t="shared" si="65"/>
        <v>0.0062489274173714885</v>
      </c>
      <c r="AK216" s="71">
        <v>0</v>
      </c>
      <c r="AL216" s="71">
        <v>0</v>
      </c>
      <c r="AM216" s="25">
        <v>0</v>
      </c>
      <c r="AN216" s="77"/>
    </row>
    <row r="217" spans="1:40" ht="12.75">
      <c r="A217" s="68" t="s">
        <v>439</v>
      </c>
      <c r="B217" s="69" t="s">
        <v>438</v>
      </c>
      <c r="C217" s="24">
        <v>3</v>
      </c>
      <c r="D217" s="24"/>
      <c r="E217" s="70">
        <f t="shared" si="51"/>
        <v>0.04163181204191538</v>
      </c>
      <c r="F217" s="71">
        <v>31635531</v>
      </c>
      <c r="G217" s="72">
        <f t="shared" si="52"/>
        <v>0.0205578727357305</v>
      </c>
      <c r="H217" s="71">
        <v>15621689</v>
      </c>
      <c r="I217" s="72">
        <f t="shared" si="53"/>
        <v>0.06722786539079668</v>
      </c>
      <c r="J217" s="71">
        <v>51085675</v>
      </c>
      <c r="K217" s="73">
        <v>149436</v>
      </c>
      <c r="L217" s="74">
        <f t="shared" si="54"/>
        <v>51235111</v>
      </c>
      <c r="M217" s="75">
        <f t="shared" si="55"/>
        <v>0.00292520359180925</v>
      </c>
      <c r="N217" s="76">
        <f t="shared" si="56"/>
        <v>0.5966050062043387</v>
      </c>
      <c r="O217" s="71">
        <v>453353223</v>
      </c>
      <c r="P217" s="73">
        <v>14624295</v>
      </c>
      <c r="Q217" s="74">
        <f t="shared" si="57"/>
        <v>467977518</v>
      </c>
      <c r="R217" s="75">
        <f t="shared" si="58"/>
        <v>0.0322580589660879</v>
      </c>
      <c r="S217" s="76">
        <f t="shared" si="59"/>
        <v>0.1428395803157932</v>
      </c>
      <c r="T217" s="71">
        <v>108542140</v>
      </c>
      <c r="U217" s="73">
        <v>-3218408</v>
      </c>
      <c r="V217" s="74">
        <f t="shared" si="66"/>
        <v>105323732</v>
      </c>
      <c r="W217" s="75">
        <f t="shared" si="60"/>
        <v>-0.029651230388492433</v>
      </c>
      <c r="X217" s="76">
        <f t="shared" si="61"/>
        <v>0.12335515073444357</v>
      </c>
      <c r="Y217" s="71">
        <v>93736148</v>
      </c>
      <c r="Z217" s="73">
        <v>0</v>
      </c>
      <c r="AA217" s="74">
        <f t="shared" si="67"/>
        <v>93736148</v>
      </c>
      <c r="AB217" s="75">
        <f t="shared" si="62"/>
        <v>0</v>
      </c>
      <c r="AC217" s="76">
        <f t="shared" si="63"/>
        <v>0.0068172155369357074</v>
      </c>
      <c r="AD217" s="71">
        <v>5180323</v>
      </c>
      <c r="AE217" s="76">
        <f t="shared" si="64"/>
        <v>0.0009654970400462714</v>
      </c>
      <c r="AF217" s="71">
        <v>733670</v>
      </c>
      <c r="AG217" s="71">
        <v>759888399</v>
      </c>
      <c r="AH217" s="73">
        <v>11555323</v>
      </c>
      <c r="AI217" s="74">
        <v>771443722</v>
      </c>
      <c r="AJ217" s="75">
        <f t="shared" si="65"/>
        <v>0.015206605358374474</v>
      </c>
      <c r="AK217" s="71">
        <v>0</v>
      </c>
      <c r="AL217" s="71">
        <v>2334661</v>
      </c>
      <c r="AM217" s="25">
        <v>0</v>
      </c>
      <c r="AN217" s="77"/>
    </row>
    <row r="218" spans="1:40" ht="12.75">
      <c r="A218" s="68" t="s">
        <v>441</v>
      </c>
      <c r="B218" s="69" t="s">
        <v>440</v>
      </c>
      <c r="C218" s="24">
        <v>3</v>
      </c>
      <c r="D218" s="24"/>
      <c r="E218" s="70">
        <f t="shared" si="51"/>
        <v>0.05327374014785234</v>
      </c>
      <c r="F218" s="71">
        <v>15785813</v>
      </c>
      <c r="G218" s="72">
        <f t="shared" si="52"/>
        <v>0.028366409070603924</v>
      </c>
      <c r="H218" s="71">
        <v>8405395</v>
      </c>
      <c r="I218" s="72">
        <f t="shared" si="53"/>
        <v>0.10816804576620141</v>
      </c>
      <c r="J218" s="71">
        <v>32051824</v>
      </c>
      <c r="K218" s="73">
        <v>93758</v>
      </c>
      <c r="L218" s="74">
        <f t="shared" si="54"/>
        <v>32145582</v>
      </c>
      <c r="M218" s="75">
        <f t="shared" si="55"/>
        <v>0.0029252001383759003</v>
      </c>
      <c r="N218" s="76">
        <f t="shared" si="56"/>
        <v>0.39508282818187107</v>
      </c>
      <c r="O218" s="71">
        <v>117069003</v>
      </c>
      <c r="P218" s="73">
        <v>3591324</v>
      </c>
      <c r="Q218" s="74">
        <f t="shared" si="57"/>
        <v>120660327</v>
      </c>
      <c r="R218" s="75">
        <f t="shared" si="58"/>
        <v>0.030676984581477985</v>
      </c>
      <c r="S218" s="76">
        <f t="shared" si="59"/>
        <v>0.051938698443867296</v>
      </c>
      <c r="T218" s="71">
        <v>15390220</v>
      </c>
      <c r="U218" s="73">
        <v>-363392</v>
      </c>
      <c r="V218" s="74">
        <f t="shared" si="66"/>
        <v>15026828</v>
      </c>
      <c r="W218" s="75">
        <f t="shared" si="60"/>
        <v>-0.023611878192774372</v>
      </c>
      <c r="X218" s="76">
        <f t="shared" si="61"/>
        <v>0.33779639665193156</v>
      </c>
      <c r="Y218" s="71">
        <v>100094169</v>
      </c>
      <c r="Z218" s="73">
        <v>0</v>
      </c>
      <c r="AA218" s="74">
        <f t="shared" si="67"/>
        <v>100094169</v>
      </c>
      <c r="AB218" s="75">
        <f t="shared" si="62"/>
        <v>0</v>
      </c>
      <c r="AC218" s="76">
        <f t="shared" si="63"/>
        <v>0.025373881737672434</v>
      </c>
      <c r="AD218" s="71">
        <v>7518664</v>
      </c>
      <c r="AE218" s="76">
        <f t="shared" si="64"/>
        <v>0</v>
      </c>
      <c r="AF218" s="71">
        <v>0</v>
      </c>
      <c r="AG218" s="71">
        <v>296315088</v>
      </c>
      <c r="AH218" s="73">
        <v>3321690</v>
      </c>
      <c r="AI218" s="74">
        <v>299636778</v>
      </c>
      <c r="AJ218" s="75">
        <f t="shared" si="65"/>
        <v>0.011209992789837283</v>
      </c>
      <c r="AK218" s="71">
        <v>0</v>
      </c>
      <c r="AL218" s="71">
        <v>0</v>
      </c>
      <c r="AM218" s="25">
        <v>0</v>
      </c>
      <c r="AN218" s="77"/>
    </row>
    <row r="219" spans="1:40" ht="12.75">
      <c r="A219" s="68" t="s">
        <v>443</v>
      </c>
      <c r="B219" s="69" t="s">
        <v>442</v>
      </c>
      <c r="C219" s="24">
        <v>3</v>
      </c>
      <c r="D219" s="24"/>
      <c r="E219" s="70">
        <f t="shared" si="51"/>
        <v>0.0718299374103306</v>
      </c>
      <c r="F219" s="71">
        <v>108988453</v>
      </c>
      <c r="G219" s="72">
        <f t="shared" si="52"/>
        <v>0.01948618588213506</v>
      </c>
      <c r="H219" s="71">
        <v>29566631</v>
      </c>
      <c r="I219" s="72">
        <f t="shared" si="53"/>
        <v>0.024813205636174156</v>
      </c>
      <c r="J219" s="71">
        <v>37649384</v>
      </c>
      <c r="K219" s="73">
        <v>110132</v>
      </c>
      <c r="L219" s="74">
        <f t="shared" si="54"/>
        <v>37759516</v>
      </c>
      <c r="M219" s="75">
        <f t="shared" si="55"/>
        <v>0.0029252005822990356</v>
      </c>
      <c r="N219" s="76">
        <f t="shared" si="56"/>
        <v>0.4900481540658046</v>
      </c>
      <c r="O219" s="71">
        <v>743556129</v>
      </c>
      <c r="P219" s="73">
        <v>23981226</v>
      </c>
      <c r="Q219" s="74">
        <f t="shared" si="57"/>
        <v>767537355</v>
      </c>
      <c r="R219" s="75">
        <f t="shared" si="58"/>
        <v>0.032252072257479836</v>
      </c>
      <c r="S219" s="76">
        <f t="shared" si="59"/>
        <v>0.27922717741017095</v>
      </c>
      <c r="T219" s="71">
        <v>423674852</v>
      </c>
      <c r="U219" s="73">
        <v>-12636110</v>
      </c>
      <c r="V219" s="74">
        <f t="shared" si="66"/>
        <v>411038742</v>
      </c>
      <c r="W219" s="75">
        <f t="shared" si="60"/>
        <v>-0.029825017794542122</v>
      </c>
      <c r="X219" s="76">
        <f t="shared" si="61"/>
        <v>0.10725261888986266</v>
      </c>
      <c r="Y219" s="71">
        <v>162735726</v>
      </c>
      <c r="Z219" s="73">
        <v>0</v>
      </c>
      <c r="AA219" s="74">
        <f t="shared" si="67"/>
        <v>162735726</v>
      </c>
      <c r="AB219" s="75">
        <f t="shared" si="62"/>
        <v>0</v>
      </c>
      <c r="AC219" s="76">
        <f t="shared" si="63"/>
        <v>0.007235375637639958</v>
      </c>
      <c r="AD219" s="71">
        <v>10978325</v>
      </c>
      <c r="AE219" s="76">
        <f t="shared" si="64"/>
        <v>0.00010734506788205357</v>
      </c>
      <c r="AF219" s="71">
        <v>162876</v>
      </c>
      <c r="AG219" s="71">
        <v>1517312376</v>
      </c>
      <c r="AH219" s="73">
        <v>11455248</v>
      </c>
      <c r="AI219" s="74">
        <v>1528767624</v>
      </c>
      <c r="AJ219" s="75">
        <f t="shared" si="65"/>
        <v>0.007549696543172465</v>
      </c>
      <c r="AK219" s="71">
        <v>0</v>
      </c>
      <c r="AL219" s="71">
        <v>6683221</v>
      </c>
      <c r="AM219" s="25">
        <v>0</v>
      </c>
      <c r="AN219" s="77"/>
    </row>
    <row r="220" spans="1:40" ht="12.75">
      <c r="A220" s="68" t="s">
        <v>445</v>
      </c>
      <c r="B220" s="69" t="s">
        <v>444</v>
      </c>
      <c r="C220" s="24">
        <v>3</v>
      </c>
      <c r="D220" s="24"/>
      <c r="E220" s="70">
        <f t="shared" si="51"/>
        <v>0.024534499613818588</v>
      </c>
      <c r="F220" s="71">
        <v>15923860</v>
      </c>
      <c r="G220" s="72">
        <f t="shared" si="52"/>
        <v>0.029154760599279742</v>
      </c>
      <c r="H220" s="71">
        <v>18922592</v>
      </c>
      <c r="I220" s="72">
        <f t="shared" si="53"/>
        <v>0.032169983743023996</v>
      </c>
      <c r="J220" s="71">
        <v>20879591</v>
      </c>
      <c r="K220" s="73">
        <v>61077</v>
      </c>
      <c r="L220" s="74">
        <f t="shared" si="54"/>
        <v>20940668</v>
      </c>
      <c r="M220" s="75">
        <f t="shared" si="55"/>
        <v>0.0029252009773563094</v>
      </c>
      <c r="N220" s="76">
        <f t="shared" si="56"/>
        <v>0.3759403583688677</v>
      </c>
      <c r="O220" s="71">
        <v>244000152</v>
      </c>
      <c r="P220" s="73">
        <v>2922665</v>
      </c>
      <c r="Q220" s="74">
        <f t="shared" si="57"/>
        <v>246922817</v>
      </c>
      <c r="R220" s="75">
        <f t="shared" si="58"/>
        <v>0.011978127784117118</v>
      </c>
      <c r="S220" s="76">
        <f t="shared" si="59"/>
        <v>0.037917798553304134</v>
      </c>
      <c r="T220" s="71">
        <v>24610150</v>
      </c>
      <c r="U220" s="73">
        <v>0</v>
      </c>
      <c r="V220" s="74">
        <f t="shared" si="66"/>
        <v>24610150</v>
      </c>
      <c r="W220" s="75">
        <f t="shared" si="60"/>
        <v>0</v>
      </c>
      <c r="X220" s="76">
        <f t="shared" si="61"/>
        <v>0.48343756802262916</v>
      </c>
      <c r="Y220" s="71">
        <v>313770090</v>
      </c>
      <c r="Z220" s="73">
        <v>-7236954</v>
      </c>
      <c r="AA220" s="74">
        <f t="shared" si="67"/>
        <v>306533136</v>
      </c>
      <c r="AB220" s="75">
        <f t="shared" si="62"/>
        <v>-0.02306451198073086</v>
      </c>
      <c r="AC220" s="76">
        <f t="shared" si="63"/>
        <v>0.016845031099076698</v>
      </c>
      <c r="AD220" s="71">
        <v>10933091</v>
      </c>
      <c r="AE220" s="76">
        <f t="shared" si="64"/>
        <v>0</v>
      </c>
      <c r="AF220" s="71">
        <v>0</v>
      </c>
      <c r="AG220" s="71">
        <v>649039526</v>
      </c>
      <c r="AH220" s="73">
        <v>-4253212</v>
      </c>
      <c r="AI220" s="74">
        <v>644786314</v>
      </c>
      <c r="AJ220" s="75">
        <f t="shared" si="65"/>
        <v>-0.00655308625995761</v>
      </c>
      <c r="AK220" s="71">
        <v>0</v>
      </c>
      <c r="AL220" s="71">
        <v>0</v>
      </c>
      <c r="AM220" s="25">
        <v>0</v>
      </c>
      <c r="AN220" s="77"/>
    </row>
    <row r="221" spans="1:40" ht="12.75">
      <c r="A221" s="68" t="s">
        <v>447</v>
      </c>
      <c r="B221" s="69" t="s">
        <v>446</v>
      </c>
      <c r="C221" s="24">
        <v>3</v>
      </c>
      <c r="D221" s="24"/>
      <c r="E221" s="70">
        <f t="shared" si="51"/>
        <v>0.0494228968257907</v>
      </c>
      <c r="F221" s="71">
        <v>77787298</v>
      </c>
      <c r="G221" s="72">
        <f t="shared" si="52"/>
        <v>0.019994549835593938</v>
      </c>
      <c r="H221" s="71">
        <v>31469665</v>
      </c>
      <c r="I221" s="72">
        <f t="shared" si="53"/>
        <v>0.016093839758225793</v>
      </c>
      <c r="J221" s="71">
        <v>25330290</v>
      </c>
      <c r="K221" s="73">
        <v>74096</v>
      </c>
      <c r="L221" s="74">
        <f t="shared" si="54"/>
        <v>25404386</v>
      </c>
      <c r="M221" s="75">
        <f t="shared" si="55"/>
        <v>0.002925193513378647</v>
      </c>
      <c r="N221" s="76">
        <f t="shared" si="56"/>
        <v>0.3711302378061438</v>
      </c>
      <c r="O221" s="71">
        <v>584126392</v>
      </c>
      <c r="P221" s="73">
        <v>12491406</v>
      </c>
      <c r="Q221" s="74">
        <f t="shared" si="57"/>
        <v>596617798</v>
      </c>
      <c r="R221" s="75">
        <f t="shared" si="58"/>
        <v>0.02138476564503526</v>
      </c>
      <c r="S221" s="76">
        <f t="shared" si="59"/>
        <v>0.07916431274982072</v>
      </c>
      <c r="T221" s="71">
        <v>124597674</v>
      </c>
      <c r="U221" s="73">
        <v>0</v>
      </c>
      <c r="V221" s="74">
        <f t="shared" si="66"/>
        <v>124597674</v>
      </c>
      <c r="W221" s="75">
        <f t="shared" si="60"/>
        <v>0</v>
      </c>
      <c r="X221" s="76">
        <f t="shared" si="61"/>
        <v>0.45181758155480894</v>
      </c>
      <c r="Y221" s="71">
        <v>711121183</v>
      </c>
      <c r="Z221" s="73">
        <v>-16223243</v>
      </c>
      <c r="AA221" s="74">
        <f t="shared" si="67"/>
        <v>694897940</v>
      </c>
      <c r="AB221" s="75">
        <f t="shared" si="62"/>
        <v>-0.02281361234601276</v>
      </c>
      <c r="AC221" s="76">
        <f t="shared" si="63"/>
        <v>0.012376581469616125</v>
      </c>
      <c r="AD221" s="71">
        <v>19479652</v>
      </c>
      <c r="AE221" s="76">
        <f t="shared" si="64"/>
        <v>0</v>
      </c>
      <c r="AF221" s="71">
        <v>0</v>
      </c>
      <c r="AG221" s="71">
        <v>1573912154</v>
      </c>
      <c r="AH221" s="73">
        <v>-3657741</v>
      </c>
      <c r="AI221" s="74">
        <v>1570254413</v>
      </c>
      <c r="AJ221" s="75">
        <f t="shared" si="65"/>
        <v>-0.0023239804017677087</v>
      </c>
      <c r="AK221" s="71">
        <v>17203</v>
      </c>
      <c r="AL221" s="71">
        <v>2225187</v>
      </c>
      <c r="AM221" s="25">
        <v>0</v>
      </c>
      <c r="AN221" s="77"/>
    </row>
    <row r="222" spans="1:40" ht="12.75">
      <c r="A222" s="68" t="s">
        <v>449</v>
      </c>
      <c r="B222" s="69" t="s">
        <v>448</v>
      </c>
      <c r="C222" s="24">
        <v>3</v>
      </c>
      <c r="D222" s="24"/>
      <c r="E222" s="70">
        <f t="shared" si="51"/>
        <v>0.055829537581548766</v>
      </c>
      <c r="F222" s="71">
        <v>89311713</v>
      </c>
      <c r="G222" s="72">
        <f t="shared" si="52"/>
        <v>0.004429072741269766</v>
      </c>
      <c r="H222" s="71">
        <v>7085283</v>
      </c>
      <c r="I222" s="72">
        <f t="shared" si="53"/>
        <v>0.012922946073379866</v>
      </c>
      <c r="J222" s="71">
        <v>20673115</v>
      </c>
      <c r="K222" s="73">
        <v>60473</v>
      </c>
      <c r="L222" s="74">
        <f t="shared" si="54"/>
        <v>20733588</v>
      </c>
      <c r="M222" s="75">
        <f t="shared" si="55"/>
        <v>0.0029252001935847595</v>
      </c>
      <c r="N222" s="76">
        <f t="shared" si="56"/>
        <v>0.10955437259619295</v>
      </c>
      <c r="O222" s="71">
        <v>175256488</v>
      </c>
      <c r="P222" s="73">
        <v>-95508</v>
      </c>
      <c r="Q222" s="74">
        <f t="shared" si="57"/>
        <v>175160980</v>
      </c>
      <c r="R222" s="75">
        <f t="shared" si="58"/>
        <v>-0.000544961279835757</v>
      </c>
      <c r="S222" s="76">
        <f t="shared" si="59"/>
        <v>0.028489469753180948</v>
      </c>
      <c r="T222" s="71">
        <v>45575218</v>
      </c>
      <c r="U222" s="73">
        <v>0</v>
      </c>
      <c r="V222" s="74">
        <f t="shared" si="66"/>
        <v>45575218</v>
      </c>
      <c r="W222" s="75">
        <f t="shared" si="60"/>
        <v>0</v>
      </c>
      <c r="X222" s="76">
        <f t="shared" si="61"/>
        <v>0.767723733666708</v>
      </c>
      <c r="Y222" s="71">
        <v>1228144182</v>
      </c>
      <c r="Z222" s="73">
        <v>-16498960</v>
      </c>
      <c r="AA222" s="74">
        <f t="shared" si="67"/>
        <v>1211645222</v>
      </c>
      <c r="AB222" s="75">
        <f t="shared" si="62"/>
        <v>-0.013434057858851624</v>
      </c>
      <c r="AC222" s="76">
        <f t="shared" si="63"/>
        <v>0.021050867587719683</v>
      </c>
      <c r="AD222" s="71">
        <v>33675526</v>
      </c>
      <c r="AE222" s="76">
        <f t="shared" si="64"/>
        <v>0</v>
      </c>
      <c r="AF222" s="71">
        <v>0</v>
      </c>
      <c r="AG222" s="71">
        <v>1599721525</v>
      </c>
      <c r="AH222" s="73">
        <v>-16533995</v>
      </c>
      <c r="AI222" s="74">
        <v>1583187530</v>
      </c>
      <c r="AJ222" s="75">
        <f t="shared" si="65"/>
        <v>-0.010335545744438238</v>
      </c>
      <c r="AK222" s="71">
        <v>0</v>
      </c>
      <c r="AL222" s="71">
        <v>40633</v>
      </c>
      <c r="AM222" s="25">
        <v>0</v>
      </c>
      <c r="AN222" s="77"/>
    </row>
    <row r="223" spans="1:40" ht="12.75">
      <c r="A223" s="68" t="s">
        <v>451</v>
      </c>
      <c r="B223" s="69" t="s">
        <v>450</v>
      </c>
      <c r="C223" s="24">
        <v>3</v>
      </c>
      <c r="D223" s="24"/>
      <c r="E223" s="70">
        <f t="shared" si="51"/>
        <v>0.07195326040550264</v>
      </c>
      <c r="F223" s="71">
        <v>12328727</v>
      </c>
      <c r="G223" s="72">
        <f t="shared" si="52"/>
        <v>0.006741870392797805</v>
      </c>
      <c r="H223" s="71">
        <v>1155176</v>
      </c>
      <c r="I223" s="72">
        <f t="shared" si="53"/>
        <v>0.0008864704909316429</v>
      </c>
      <c r="J223" s="71">
        <v>151891</v>
      </c>
      <c r="K223" s="73">
        <v>444</v>
      </c>
      <c r="L223" s="74">
        <f t="shared" si="54"/>
        <v>152335</v>
      </c>
      <c r="M223" s="75">
        <f t="shared" si="55"/>
        <v>0.0029231488369949503</v>
      </c>
      <c r="N223" s="76">
        <f t="shared" si="56"/>
        <v>0.16683725279905343</v>
      </c>
      <c r="O223" s="71">
        <v>28586487</v>
      </c>
      <c r="P223" s="73">
        <v>-73767</v>
      </c>
      <c r="Q223" s="74">
        <f t="shared" si="57"/>
        <v>28512720</v>
      </c>
      <c r="R223" s="75">
        <f t="shared" si="58"/>
        <v>-0.002580484968299882</v>
      </c>
      <c r="S223" s="76">
        <f t="shared" si="59"/>
        <v>0.03181783050379095</v>
      </c>
      <c r="T223" s="71">
        <v>5451780</v>
      </c>
      <c r="U223" s="73">
        <v>0</v>
      </c>
      <c r="V223" s="74">
        <f t="shared" si="66"/>
        <v>5451780</v>
      </c>
      <c r="W223" s="75">
        <f t="shared" si="60"/>
        <v>0</v>
      </c>
      <c r="X223" s="76">
        <f t="shared" si="61"/>
        <v>0.6660406689720195</v>
      </c>
      <c r="Y223" s="71">
        <v>114121772</v>
      </c>
      <c r="Z223" s="73">
        <v>3260623</v>
      </c>
      <c r="AA223" s="74">
        <f t="shared" si="67"/>
        <v>117382395</v>
      </c>
      <c r="AB223" s="75">
        <f t="shared" si="62"/>
        <v>0.028571436833280155</v>
      </c>
      <c r="AC223" s="76">
        <f t="shared" si="63"/>
        <v>0.05572264643590404</v>
      </c>
      <c r="AD223" s="71">
        <v>9547716</v>
      </c>
      <c r="AE223" s="76">
        <f t="shared" si="64"/>
        <v>0</v>
      </c>
      <c r="AF223" s="71">
        <v>0</v>
      </c>
      <c r="AG223" s="71">
        <v>171343549</v>
      </c>
      <c r="AH223" s="73">
        <v>3187300</v>
      </c>
      <c r="AI223" s="74">
        <v>174530849</v>
      </c>
      <c r="AJ223" s="75">
        <f t="shared" si="65"/>
        <v>0.018601809164113907</v>
      </c>
      <c r="AK223" s="71">
        <v>0</v>
      </c>
      <c r="AL223" s="71">
        <v>0</v>
      </c>
      <c r="AM223" s="25">
        <v>0</v>
      </c>
      <c r="AN223" s="77"/>
    </row>
    <row r="224" spans="1:40" ht="12.75">
      <c r="A224" s="68" t="s">
        <v>453</v>
      </c>
      <c r="B224" s="69" t="s">
        <v>452</v>
      </c>
      <c r="C224" s="24">
        <v>3</v>
      </c>
      <c r="D224" s="24"/>
      <c r="E224" s="70">
        <f t="shared" si="51"/>
        <v>0.037279262559147916</v>
      </c>
      <c r="F224" s="71">
        <v>33169228</v>
      </c>
      <c r="G224" s="72">
        <f t="shared" si="52"/>
        <v>0.007707489906680101</v>
      </c>
      <c r="H224" s="71">
        <v>6857740</v>
      </c>
      <c r="I224" s="72">
        <f t="shared" si="53"/>
        <v>0.0012862465380462313</v>
      </c>
      <c r="J224" s="71">
        <v>1144438</v>
      </c>
      <c r="K224" s="73">
        <v>3348</v>
      </c>
      <c r="L224" s="74">
        <f t="shared" si="54"/>
        <v>1147786</v>
      </c>
      <c r="M224" s="75">
        <f t="shared" si="55"/>
        <v>0.0029254533666306084</v>
      </c>
      <c r="N224" s="76">
        <f t="shared" si="56"/>
        <v>0.12468778888413086</v>
      </c>
      <c r="O224" s="71">
        <v>110940974</v>
      </c>
      <c r="P224" s="73">
        <v>320358</v>
      </c>
      <c r="Q224" s="74">
        <f t="shared" si="57"/>
        <v>111261332</v>
      </c>
      <c r="R224" s="75">
        <f t="shared" si="58"/>
        <v>0.0028876436581492426</v>
      </c>
      <c r="S224" s="76">
        <f t="shared" si="59"/>
        <v>0.03064416701151724</v>
      </c>
      <c r="T224" s="71">
        <v>27265651</v>
      </c>
      <c r="U224" s="73">
        <v>-12677</v>
      </c>
      <c r="V224" s="74">
        <f t="shared" si="66"/>
        <v>27252974</v>
      </c>
      <c r="W224" s="75">
        <f t="shared" si="60"/>
        <v>-0.00046494396924540697</v>
      </c>
      <c r="X224" s="76">
        <f t="shared" si="61"/>
        <v>0.7701664799230353</v>
      </c>
      <c r="Y224" s="71">
        <v>685255711</v>
      </c>
      <c r="Z224" s="73">
        <v>14146282</v>
      </c>
      <c r="AA224" s="74">
        <f t="shared" si="67"/>
        <v>699401993</v>
      </c>
      <c r="AB224" s="75">
        <f t="shared" si="62"/>
        <v>0.02064380022365111</v>
      </c>
      <c r="AC224" s="76">
        <f t="shared" si="63"/>
        <v>0.02815043537544442</v>
      </c>
      <c r="AD224" s="71">
        <v>25046853</v>
      </c>
      <c r="AE224" s="76">
        <f t="shared" si="64"/>
        <v>7.812980199785555E-05</v>
      </c>
      <c r="AF224" s="71">
        <v>69516</v>
      </c>
      <c r="AG224" s="71">
        <v>889750111</v>
      </c>
      <c r="AH224" s="73">
        <v>14457311</v>
      </c>
      <c r="AI224" s="74">
        <v>904207422</v>
      </c>
      <c r="AJ224" s="75">
        <f t="shared" si="65"/>
        <v>0.016248731886924148</v>
      </c>
      <c r="AK224" s="71">
        <v>0</v>
      </c>
      <c r="AL224" s="71">
        <v>451896</v>
      </c>
      <c r="AM224" s="25">
        <v>0</v>
      </c>
      <c r="AN224" s="77"/>
    </row>
    <row r="225" spans="1:40" ht="12.75">
      <c r="A225" s="68" t="s">
        <v>455</v>
      </c>
      <c r="B225" s="69" t="s">
        <v>454</v>
      </c>
      <c r="C225" s="24">
        <v>3</v>
      </c>
      <c r="D225" s="24"/>
      <c r="E225" s="70">
        <f t="shared" si="51"/>
        <v>0.037753886561665985</v>
      </c>
      <c r="F225" s="71">
        <v>24843402</v>
      </c>
      <c r="G225" s="72">
        <f t="shared" si="52"/>
        <v>0.002501238473997736</v>
      </c>
      <c r="H225" s="71">
        <v>1645904</v>
      </c>
      <c r="I225" s="72">
        <f t="shared" si="53"/>
        <v>0.00047920962381464775</v>
      </c>
      <c r="J225" s="71">
        <v>315337</v>
      </c>
      <c r="K225" s="73">
        <v>923</v>
      </c>
      <c r="L225" s="74">
        <f t="shared" si="54"/>
        <v>316260</v>
      </c>
      <c r="M225" s="75">
        <f t="shared" si="55"/>
        <v>0.002927027275581362</v>
      </c>
      <c r="N225" s="76">
        <f t="shared" si="56"/>
        <v>0.1397066644489954</v>
      </c>
      <c r="O225" s="71">
        <v>91931961</v>
      </c>
      <c r="P225" s="73">
        <v>940377</v>
      </c>
      <c r="Q225" s="74">
        <f t="shared" si="57"/>
        <v>92872338</v>
      </c>
      <c r="R225" s="75">
        <f t="shared" si="58"/>
        <v>0.010229054071847765</v>
      </c>
      <c r="S225" s="76">
        <f t="shared" si="59"/>
        <v>0.02035772787107013</v>
      </c>
      <c r="T225" s="71">
        <v>13396110</v>
      </c>
      <c r="U225" s="73">
        <v>0</v>
      </c>
      <c r="V225" s="74">
        <f t="shared" si="66"/>
        <v>13396110</v>
      </c>
      <c r="W225" s="75">
        <f t="shared" si="60"/>
        <v>0</v>
      </c>
      <c r="X225" s="76">
        <f t="shared" si="61"/>
        <v>0.7765389145744962</v>
      </c>
      <c r="Y225" s="71">
        <v>510990263</v>
      </c>
      <c r="Z225" s="73">
        <v>14216772</v>
      </c>
      <c r="AA225" s="74">
        <f t="shared" si="67"/>
        <v>525207035</v>
      </c>
      <c r="AB225" s="75">
        <f t="shared" si="62"/>
        <v>0.02782200176679296</v>
      </c>
      <c r="AC225" s="76">
        <f t="shared" si="63"/>
        <v>0.02266235844595986</v>
      </c>
      <c r="AD225" s="71">
        <v>14912639</v>
      </c>
      <c r="AE225" s="76">
        <f t="shared" si="64"/>
        <v>0</v>
      </c>
      <c r="AF225" s="71">
        <v>0</v>
      </c>
      <c r="AG225" s="71">
        <v>658035616</v>
      </c>
      <c r="AH225" s="73">
        <v>15158072</v>
      </c>
      <c r="AI225" s="74">
        <v>673193688</v>
      </c>
      <c r="AJ225" s="75">
        <f t="shared" si="65"/>
        <v>0.023035336737761015</v>
      </c>
      <c r="AK225" s="71">
        <v>0</v>
      </c>
      <c r="AL225" s="71">
        <v>248475</v>
      </c>
      <c r="AM225" s="25">
        <v>0</v>
      </c>
      <c r="AN225" s="77"/>
    </row>
    <row r="226" spans="1:40" ht="12.75">
      <c r="A226" s="68" t="s">
        <v>457</v>
      </c>
      <c r="B226" s="69" t="s">
        <v>456</v>
      </c>
      <c r="C226" s="24">
        <v>2</v>
      </c>
      <c r="D226" s="24"/>
      <c r="E226" s="70">
        <f t="shared" si="51"/>
        <v>0.040021335765342586</v>
      </c>
      <c r="F226" s="71">
        <v>11365314</v>
      </c>
      <c r="G226" s="72">
        <f t="shared" si="52"/>
        <v>0.017516898713808612</v>
      </c>
      <c r="H226" s="71">
        <v>4974473</v>
      </c>
      <c r="I226" s="72">
        <f t="shared" si="53"/>
        <v>0.052413715327585424</v>
      </c>
      <c r="J226" s="71">
        <v>14884519</v>
      </c>
      <c r="K226" s="73">
        <v>43540</v>
      </c>
      <c r="L226" s="74">
        <f t="shared" si="54"/>
        <v>14928059</v>
      </c>
      <c r="M226" s="75">
        <f t="shared" si="55"/>
        <v>0.002925186900564271</v>
      </c>
      <c r="N226" s="76">
        <f t="shared" si="56"/>
        <v>0.08732900498376345</v>
      </c>
      <c r="O226" s="71">
        <v>24799811</v>
      </c>
      <c r="P226" s="73">
        <v>194969</v>
      </c>
      <c r="Q226" s="74">
        <f t="shared" si="57"/>
        <v>24994780</v>
      </c>
      <c r="R226" s="75">
        <f t="shared" si="58"/>
        <v>0.007861713139668686</v>
      </c>
      <c r="S226" s="76">
        <f t="shared" si="59"/>
        <v>0.010282748260223937</v>
      </c>
      <c r="T226" s="71">
        <v>2920109</v>
      </c>
      <c r="U226" s="73">
        <v>0</v>
      </c>
      <c r="V226" s="74">
        <f t="shared" si="66"/>
        <v>2920109</v>
      </c>
      <c r="W226" s="75">
        <f t="shared" si="60"/>
        <v>0</v>
      </c>
      <c r="X226" s="76">
        <f t="shared" si="61"/>
        <v>0.7626401070751907</v>
      </c>
      <c r="Y226" s="71">
        <v>216575587</v>
      </c>
      <c r="Z226" s="73">
        <v>6187874</v>
      </c>
      <c r="AA226" s="74">
        <f t="shared" si="67"/>
        <v>222763461</v>
      </c>
      <c r="AB226" s="75">
        <f t="shared" si="62"/>
        <v>0.028571428967199337</v>
      </c>
      <c r="AC226" s="76">
        <f t="shared" si="63"/>
        <v>0.029796189874085263</v>
      </c>
      <c r="AD226" s="71">
        <v>8461563</v>
      </c>
      <c r="AE226" s="76">
        <f t="shared" si="64"/>
        <v>0</v>
      </c>
      <c r="AF226" s="71">
        <v>0</v>
      </c>
      <c r="AG226" s="71">
        <v>283981376</v>
      </c>
      <c r="AH226" s="73">
        <v>6426383</v>
      </c>
      <c r="AI226" s="74">
        <v>290407759</v>
      </c>
      <c r="AJ226" s="75">
        <f t="shared" si="65"/>
        <v>0.02262959314627731</v>
      </c>
      <c r="AK226" s="71">
        <v>0</v>
      </c>
      <c r="AL226" s="71">
        <v>372730</v>
      </c>
      <c r="AM226" s="25">
        <v>0</v>
      </c>
      <c r="AN226" s="77"/>
    </row>
    <row r="227" spans="1:40" ht="12.75">
      <c r="A227" s="68" t="s">
        <v>459</v>
      </c>
      <c r="B227" s="69" t="s">
        <v>458</v>
      </c>
      <c r="C227" s="24">
        <v>3</v>
      </c>
      <c r="D227" s="24"/>
      <c r="E227" s="70">
        <f t="shared" si="51"/>
        <v>0.024752512937784577</v>
      </c>
      <c r="F227" s="71">
        <v>13710156</v>
      </c>
      <c r="G227" s="72">
        <f t="shared" si="52"/>
        <v>0.016159130408726553</v>
      </c>
      <c r="H227" s="71">
        <v>8950372</v>
      </c>
      <c r="I227" s="72">
        <f t="shared" si="53"/>
        <v>0.05390756316956738</v>
      </c>
      <c r="J227" s="71">
        <v>29858831</v>
      </c>
      <c r="K227" s="73">
        <v>87343</v>
      </c>
      <c r="L227" s="74">
        <f t="shared" si="54"/>
        <v>29946174</v>
      </c>
      <c r="M227" s="75">
        <f t="shared" si="55"/>
        <v>0.0029251982436954748</v>
      </c>
      <c r="N227" s="76">
        <f t="shared" si="56"/>
        <v>0.060925214321509595</v>
      </c>
      <c r="O227" s="71">
        <v>33745834</v>
      </c>
      <c r="P227" s="73">
        <v>-8106</v>
      </c>
      <c r="Q227" s="74">
        <f t="shared" si="57"/>
        <v>33737728</v>
      </c>
      <c r="R227" s="75">
        <f t="shared" si="58"/>
        <v>-0.00024020742827099783</v>
      </c>
      <c r="S227" s="76">
        <f t="shared" si="59"/>
        <v>0.00431267459812771</v>
      </c>
      <c r="T227" s="71">
        <v>2388745</v>
      </c>
      <c r="U227" s="73">
        <v>0</v>
      </c>
      <c r="V227" s="74">
        <f t="shared" si="66"/>
        <v>2388745</v>
      </c>
      <c r="W227" s="75">
        <f t="shared" si="60"/>
        <v>0</v>
      </c>
      <c r="X227" s="76">
        <f t="shared" si="61"/>
        <v>0.8234258633905507</v>
      </c>
      <c r="Y227" s="71">
        <v>456086906</v>
      </c>
      <c r="Z227" s="73">
        <v>150119</v>
      </c>
      <c r="AA227" s="74">
        <f t="shared" si="67"/>
        <v>456237025</v>
      </c>
      <c r="AB227" s="75">
        <f t="shared" si="62"/>
        <v>0.00032914560366703447</v>
      </c>
      <c r="AC227" s="76">
        <f t="shared" si="63"/>
        <v>0.01651343034495264</v>
      </c>
      <c r="AD227" s="71">
        <v>9146615</v>
      </c>
      <c r="AE227" s="76">
        <f t="shared" si="64"/>
        <v>3.6108287809102356E-06</v>
      </c>
      <c r="AF227" s="71">
        <v>2000</v>
      </c>
      <c r="AG227" s="71">
        <v>553889459</v>
      </c>
      <c r="AH227" s="73">
        <v>229356</v>
      </c>
      <c r="AI227" s="74">
        <v>554118815</v>
      </c>
      <c r="AJ227" s="75">
        <f t="shared" si="65"/>
        <v>0.000414082622937224</v>
      </c>
      <c r="AK227" s="71">
        <v>0</v>
      </c>
      <c r="AL227" s="71">
        <v>0</v>
      </c>
      <c r="AM227" s="25">
        <v>0</v>
      </c>
      <c r="AN227" s="77"/>
    </row>
    <row r="228" spans="1:40" ht="12.75">
      <c r="A228" s="68" t="s">
        <v>461</v>
      </c>
      <c r="B228" s="69" t="s">
        <v>460</v>
      </c>
      <c r="C228" s="24">
        <v>3</v>
      </c>
      <c r="D228" s="24"/>
      <c r="E228" s="70">
        <f t="shared" si="51"/>
        <v>0.028913775893986755</v>
      </c>
      <c r="F228" s="71">
        <v>17727673</v>
      </c>
      <c r="G228" s="72">
        <f t="shared" si="52"/>
        <v>0.07447201811608038</v>
      </c>
      <c r="H228" s="71">
        <v>45660435</v>
      </c>
      <c r="I228" s="72">
        <f t="shared" si="53"/>
        <v>0.002830461004915349</v>
      </c>
      <c r="J228" s="71">
        <v>1735418</v>
      </c>
      <c r="K228" s="73">
        <v>5076</v>
      </c>
      <c r="L228" s="74">
        <f t="shared" si="54"/>
        <v>1740494</v>
      </c>
      <c r="M228" s="75">
        <f t="shared" si="55"/>
        <v>0.0029249437311356687</v>
      </c>
      <c r="N228" s="76">
        <f t="shared" si="56"/>
        <v>0.16809471816223157</v>
      </c>
      <c r="O228" s="71">
        <v>103062575</v>
      </c>
      <c r="P228" s="73">
        <v>2192821</v>
      </c>
      <c r="Q228" s="74">
        <f t="shared" si="57"/>
        <v>105255396</v>
      </c>
      <c r="R228" s="75">
        <f t="shared" si="58"/>
        <v>0.021276598222002507</v>
      </c>
      <c r="S228" s="76">
        <f t="shared" si="59"/>
        <v>0.013280072462442635</v>
      </c>
      <c r="T228" s="71">
        <v>8142305</v>
      </c>
      <c r="U228" s="73">
        <v>0</v>
      </c>
      <c r="V228" s="74">
        <f t="shared" si="66"/>
        <v>8142305</v>
      </c>
      <c r="W228" s="75">
        <f t="shared" si="60"/>
        <v>0</v>
      </c>
      <c r="X228" s="76">
        <f t="shared" si="61"/>
        <v>0.6888321796415762</v>
      </c>
      <c r="Y228" s="71">
        <v>422338185</v>
      </c>
      <c r="Z228" s="73">
        <v>18362529</v>
      </c>
      <c r="AA228" s="74">
        <f t="shared" si="67"/>
        <v>440700714</v>
      </c>
      <c r="AB228" s="75">
        <f t="shared" si="62"/>
        <v>0.04347825901652724</v>
      </c>
      <c r="AC228" s="76">
        <f t="shared" si="63"/>
        <v>0.0235767747187672</v>
      </c>
      <c r="AD228" s="71">
        <v>14455440</v>
      </c>
      <c r="AE228" s="76">
        <f t="shared" si="64"/>
        <v>0</v>
      </c>
      <c r="AF228" s="71">
        <v>0</v>
      </c>
      <c r="AG228" s="71">
        <v>613122031</v>
      </c>
      <c r="AH228" s="73">
        <v>20560426</v>
      </c>
      <c r="AI228" s="74">
        <v>633682457</v>
      </c>
      <c r="AJ228" s="75">
        <f t="shared" si="65"/>
        <v>0.03353398664612657</v>
      </c>
      <c r="AK228" s="71">
        <v>0</v>
      </c>
      <c r="AL228" s="71">
        <v>0</v>
      </c>
      <c r="AM228" s="25">
        <v>0</v>
      </c>
      <c r="AN228" s="77"/>
    </row>
    <row r="229" spans="1:40" ht="12.75">
      <c r="A229" s="68" t="s">
        <v>463</v>
      </c>
      <c r="B229" s="69" t="s">
        <v>462</v>
      </c>
      <c r="C229" s="24">
        <v>3</v>
      </c>
      <c r="D229" s="24"/>
      <c r="E229" s="70">
        <f t="shared" si="51"/>
        <v>0.04931105160829147</v>
      </c>
      <c r="F229" s="71">
        <v>28430917</v>
      </c>
      <c r="G229" s="72">
        <f t="shared" si="52"/>
        <v>0.023568625085372316</v>
      </c>
      <c r="H229" s="71">
        <v>13588792</v>
      </c>
      <c r="I229" s="72">
        <f t="shared" si="53"/>
        <v>0.0036652903609213205</v>
      </c>
      <c r="J229" s="71">
        <v>2113270</v>
      </c>
      <c r="K229" s="73">
        <v>6181</v>
      </c>
      <c r="L229" s="74">
        <f t="shared" si="54"/>
        <v>2119451</v>
      </c>
      <c r="M229" s="75">
        <f t="shared" si="55"/>
        <v>0.0029248510602052744</v>
      </c>
      <c r="N229" s="76">
        <f t="shared" si="56"/>
        <v>0.07334011918008304</v>
      </c>
      <c r="O229" s="71">
        <v>42285183</v>
      </c>
      <c r="P229" s="73">
        <v>-374264</v>
      </c>
      <c r="Q229" s="74">
        <f t="shared" si="57"/>
        <v>41910919</v>
      </c>
      <c r="R229" s="75">
        <f t="shared" si="58"/>
        <v>-0.008850949042836115</v>
      </c>
      <c r="S229" s="76">
        <f t="shared" si="59"/>
        <v>0.025967269340556463</v>
      </c>
      <c r="T229" s="71">
        <v>14971761</v>
      </c>
      <c r="U229" s="73">
        <v>0</v>
      </c>
      <c r="V229" s="74">
        <f t="shared" si="66"/>
        <v>14971761</v>
      </c>
      <c r="W229" s="75">
        <f t="shared" si="60"/>
        <v>0</v>
      </c>
      <c r="X229" s="76">
        <f t="shared" si="61"/>
        <v>0.8034675998336209</v>
      </c>
      <c r="Y229" s="71">
        <v>463249513</v>
      </c>
      <c r="Z229" s="73">
        <v>3753764</v>
      </c>
      <c r="AA229" s="74">
        <f t="shared" si="67"/>
        <v>467003277</v>
      </c>
      <c r="AB229" s="75">
        <f t="shared" si="62"/>
        <v>0.008103114832632322</v>
      </c>
      <c r="AC229" s="76">
        <f t="shared" si="63"/>
        <v>0.020680044591154495</v>
      </c>
      <c r="AD229" s="71">
        <v>11923344</v>
      </c>
      <c r="AE229" s="76">
        <f t="shared" si="64"/>
        <v>0</v>
      </c>
      <c r="AF229" s="71">
        <v>0</v>
      </c>
      <c r="AG229" s="71">
        <v>576562780</v>
      </c>
      <c r="AH229" s="73">
        <v>3385681</v>
      </c>
      <c r="AI229" s="74">
        <v>579948461</v>
      </c>
      <c r="AJ229" s="75">
        <f t="shared" si="65"/>
        <v>0.005872180996490963</v>
      </c>
      <c r="AK229" s="71">
        <v>0</v>
      </c>
      <c r="AL229" s="71">
        <v>0</v>
      </c>
      <c r="AM229" s="25">
        <v>0</v>
      </c>
      <c r="AN229" s="77"/>
    </row>
    <row r="230" spans="1:40" ht="12.75">
      <c r="A230" s="68" t="s">
        <v>465</v>
      </c>
      <c r="B230" s="69" t="s">
        <v>464</v>
      </c>
      <c r="C230" s="24">
        <v>3</v>
      </c>
      <c r="D230" s="24"/>
      <c r="E230" s="70">
        <f t="shared" si="51"/>
        <v>0.03776849412521949</v>
      </c>
      <c r="F230" s="71">
        <v>32685417</v>
      </c>
      <c r="G230" s="72">
        <f t="shared" si="52"/>
        <v>0.02730790215146346</v>
      </c>
      <c r="H230" s="71">
        <v>23632665</v>
      </c>
      <c r="I230" s="72">
        <f t="shared" si="53"/>
        <v>0.03506849665521988</v>
      </c>
      <c r="J230" s="71">
        <v>30348799</v>
      </c>
      <c r="K230" s="73">
        <v>88776</v>
      </c>
      <c r="L230" s="74">
        <f t="shared" si="54"/>
        <v>30437575</v>
      </c>
      <c r="M230" s="75">
        <f t="shared" si="55"/>
        <v>0.0029251898897218304</v>
      </c>
      <c r="N230" s="76">
        <f t="shared" si="56"/>
        <v>0.11846138745348712</v>
      </c>
      <c r="O230" s="71">
        <v>102518248</v>
      </c>
      <c r="P230" s="73">
        <v>-1043777</v>
      </c>
      <c r="Q230" s="74">
        <f t="shared" si="57"/>
        <v>101474471</v>
      </c>
      <c r="R230" s="75">
        <f t="shared" si="58"/>
        <v>-0.010181377660687295</v>
      </c>
      <c r="S230" s="76">
        <f t="shared" si="59"/>
        <v>0.02208464556280425</v>
      </c>
      <c r="T230" s="71">
        <v>19112381</v>
      </c>
      <c r="U230" s="73">
        <v>0</v>
      </c>
      <c r="V230" s="74">
        <f t="shared" si="66"/>
        <v>19112381</v>
      </c>
      <c r="W230" s="75">
        <f t="shared" si="60"/>
        <v>0</v>
      </c>
      <c r="X230" s="76">
        <f t="shared" si="61"/>
        <v>0.7381250381428325</v>
      </c>
      <c r="Y230" s="71">
        <v>638784395</v>
      </c>
      <c r="Z230" s="73">
        <v>8386940</v>
      </c>
      <c r="AA230" s="74">
        <f t="shared" si="67"/>
        <v>647171335</v>
      </c>
      <c r="AB230" s="75">
        <f t="shared" si="62"/>
        <v>0.013129531756955333</v>
      </c>
      <c r="AC230" s="76">
        <f t="shared" si="63"/>
        <v>0.0211840359089733</v>
      </c>
      <c r="AD230" s="71">
        <v>18332980</v>
      </c>
      <c r="AE230" s="76">
        <f t="shared" si="64"/>
        <v>0</v>
      </c>
      <c r="AF230" s="71">
        <v>0</v>
      </c>
      <c r="AG230" s="71">
        <v>865414885</v>
      </c>
      <c r="AH230" s="73">
        <v>7431939</v>
      </c>
      <c r="AI230" s="74">
        <v>872846824</v>
      </c>
      <c r="AJ230" s="75">
        <f t="shared" si="65"/>
        <v>0.008587718016890823</v>
      </c>
      <c r="AK230" s="71">
        <v>836189</v>
      </c>
      <c r="AL230" s="71">
        <v>3814110</v>
      </c>
      <c r="AM230" s="25">
        <v>0</v>
      </c>
      <c r="AN230" s="77"/>
    </row>
    <row r="231" spans="1:40" ht="12.75">
      <c r="A231" s="68" t="s">
        <v>467</v>
      </c>
      <c r="B231" s="69" t="s">
        <v>466</v>
      </c>
      <c r="C231" s="24">
        <v>2</v>
      </c>
      <c r="D231" s="24" t="s">
        <v>551</v>
      </c>
      <c r="E231" s="70">
        <f t="shared" si="51"/>
        <v>0.04342481888145257</v>
      </c>
      <c r="F231" s="71">
        <v>41469668</v>
      </c>
      <c r="G231" s="72">
        <f t="shared" si="52"/>
        <v>0.013074098764858417</v>
      </c>
      <c r="H231" s="71">
        <v>12485453</v>
      </c>
      <c r="I231" s="72">
        <f t="shared" si="53"/>
        <v>0.044884301345532604</v>
      </c>
      <c r="J231" s="71">
        <v>42863439</v>
      </c>
      <c r="K231" s="73">
        <v>125383</v>
      </c>
      <c r="L231" s="74">
        <f t="shared" si="54"/>
        <v>42988822</v>
      </c>
      <c r="M231" s="75">
        <f t="shared" si="55"/>
        <v>0.002925173596080333</v>
      </c>
      <c r="N231" s="76">
        <f t="shared" si="56"/>
        <v>0.049041776735903285</v>
      </c>
      <c r="O231" s="71">
        <v>46833729</v>
      </c>
      <c r="P231" s="73">
        <v>-543201</v>
      </c>
      <c r="Q231" s="74">
        <f t="shared" si="57"/>
        <v>46290528</v>
      </c>
      <c r="R231" s="75">
        <f t="shared" si="58"/>
        <v>-0.01159849987601884</v>
      </c>
      <c r="S231" s="76">
        <f t="shared" si="59"/>
        <v>0.029116048493556784</v>
      </c>
      <c r="T231" s="71">
        <v>27805133</v>
      </c>
      <c r="U231" s="73">
        <v>0</v>
      </c>
      <c r="V231" s="74">
        <f t="shared" si="66"/>
        <v>27805133</v>
      </c>
      <c r="W231" s="75">
        <f t="shared" si="60"/>
        <v>0</v>
      </c>
      <c r="X231" s="76">
        <f t="shared" si="61"/>
        <v>0.8004404555896634</v>
      </c>
      <c r="Y231" s="71">
        <v>764401575</v>
      </c>
      <c r="Z231" s="73">
        <v>5414439</v>
      </c>
      <c r="AA231" s="74">
        <f t="shared" si="67"/>
        <v>769816014</v>
      </c>
      <c r="AB231" s="75">
        <f t="shared" si="62"/>
        <v>0.00708323893759638</v>
      </c>
      <c r="AC231" s="76">
        <f t="shared" si="63"/>
        <v>0.020018500189032985</v>
      </c>
      <c r="AD231" s="71">
        <v>19117191</v>
      </c>
      <c r="AE231" s="76">
        <f t="shared" si="64"/>
        <v>0</v>
      </c>
      <c r="AF231" s="71">
        <v>0</v>
      </c>
      <c r="AG231" s="71">
        <v>954976188</v>
      </c>
      <c r="AH231" s="73">
        <v>4996621</v>
      </c>
      <c r="AI231" s="74">
        <v>959972809</v>
      </c>
      <c r="AJ231" s="75">
        <f t="shared" si="65"/>
        <v>0.005232194334043437</v>
      </c>
      <c r="AK231" s="71">
        <v>0</v>
      </c>
      <c r="AL231" s="71">
        <v>1144061</v>
      </c>
      <c r="AM231" s="25">
        <v>0</v>
      </c>
      <c r="AN231" s="77"/>
    </row>
    <row r="232" spans="1:40" ht="12.75">
      <c r="A232" s="68" t="s">
        <v>469</v>
      </c>
      <c r="B232" s="69" t="s">
        <v>468</v>
      </c>
      <c r="C232" s="24">
        <v>2</v>
      </c>
      <c r="D232" s="24"/>
      <c r="E232" s="70">
        <f t="shared" si="51"/>
        <v>0.02430142335276758</v>
      </c>
      <c r="F232" s="71">
        <v>6866867</v>
      </c>
      <c r="G232" s="72">
        <f t="shared" si="52"/>
        <v>0.03371837720905172</v>
      </c>
      <c r="H232" s="71">
        <v>9527821</v>
      </c>
      <c r="I232" s="72">
        <f t="shared" si="53"/>
        <v>0.12483873055030982</v>
      </c>
      <c r="J232" s="71">
        <v>35275751</v>
      </c>
      <c r="K232" s="73">
        <v>103189</v>
      </c>
      <c r="L232" s="74">
        <f t="shared" si="54"/>
        <v>35378940</v>
      </c>
      <c r="M232" s="75">
        <f t="shared" si="55"/>
        <v>0.0029252105787910794</v>
      </c>
      <c r="N232" s="76">
        <f t="shared" si="56"/>
        <v>0.08501490502011519</v>
      </c>
      <c r="O232" s="71">
        <v>24022710</v>
      </c>
      <c r="P232" s="73">
        <v>117214</v>
      </c>
      <c r="Q232" s="74">
        <f t="shared" si="57"/>
        <v>24139924</v>
      </c>
      <c r="R232" s="75">
        <f t="shared" si="58"/>
        <v>0.004879299629392354</v>
      </c>
      <c r="S232" s="76">
        <f t="shared" si="59"/>
        <v>0.01217834902041178</v>
      </c>
      <c r="T232" s="71">
        <v>3441243</v>
      </c>
      <c r="U232" s="73">
        <v>0</v>
      </c>
      <c r="V232" s="74">
        <f t="shared" si="66"/>
        <v>3441243</v>
      </c>
      <c r="W232" s="75">
        <f t="shared" si="60"/>
        <v>0</v>
      </c>
      <c r="X232" s="76">
        <f t="shared" si="61"/>
        <v>0.7094393461388377</v>
      </c>
      <c r="Y232" s="71">
        <v>200466679</v>
      </c>
      <c r="Z232" s="73">
        <v>0</v>
      </c>
      <c r="AA232" s="74">
        <f t="shared" si="67"/>
        <v>200466679</v>
      </c>
      <c r="AB232" s="75">
        <f t="shared" si="62"/>
        <v>0</v>
      </c>
      <c r="AC232" s="76">
        <f t="shared" si="63"/>
        <v>0.01050508558272778</v>
      </c>
      <c r="AD232" s="71">
        <v>2968428</v>
      </c>
      <c r="AE232" s="76">
        <f t="shared" si="64"/>
        <v>3.7831257783365465E-06</v>
      </c>
      <c r="AF232" s="71">
        <v>1069</v>
      </c>
      <c r="AG232" s="71">
        <v>282570568</v>
      </c>
      <c r="AH232" s="73">
        <v>220403</v>
      </c>
      <c r="AI232" s="74">
        <v>282790971</v>
      </c>
      <c r="AJ232" s="75">
        <f t="shared" si="65"/>
        <v>0.0007799927698060896</v>
      </c>
      <c r="AK232" s="71">
        <v>0</v>
      </c>
      <c r="AL232" s="71">
        <v>0</v>
      </c>
      <c r="AM232" s="25">
        <v>0</v>
      </c>
      <c r="AN232" s="77"/>
    </row>
    <row r="233" spans="1:40" ht="12.75">
      <c r="A233" s="68" t="s">
        <v>471</v>
      </c>
      <c r="B233" s="69" t="s">
        <v>470</v>
      </c>
      <c r="C233" s="24">
        <v>3</v>
      </c>
      <c r="D233" s="24"/>
      <c r="E233" s="70">
        <f t="shared" si="51"/>
        <v>0.053266881670179234</v>
      </c>
      <c r="F233" s="71">
        <v>32884982</v>
      </c>
      <c r="G233" s="72">
        <f t="shared" si="52"/>
        <v>0.001368221792278981</v>
      </c>
      <c r="H233" s="71">
        <v>844689</v>
      </c>
      <c r="I233" s="72">
        <f t="shared" si="53"/>
        <v>0.0008226834242753732</v>
      </c>
      <c r="J233" s="71">
        <v>507894</v>
      </c>
      <c r="K233" s="73">
        <v>1486</v>
      </c>
      <c r="L233" s="74">
        <f t="shared" si="54"/>
        <v>509380</v>
      </c>
      <c r="M233" s="75">
        <f t="shared" si="55"/>
        <v>0.002925807353502896</v>
      </c>
      <c r="N233" s="76">
        <f t="shared" si="56"/>
        <v>0.12038417738558703</v>
      </c>
      <c r="O233" s="71">
        <v>74320692</v>
      </c>
      <c r="P233" s="73">
        <v>-498109</v>
      </c>
      <c r="Q233" s="74">
        <f t="shared" si="57"/>
        <v>73822583</v>
      </c>
      <c r="R233" s="75">
        <f t="shared" si="58"/>
        <v>-0.006702157724796211</v>
      </c>
      <c r="S233" s="76">
        <f t="shared" si="59"/>
        <v>0.019529810313574425</v>
      </c>
      <c r="T233" s="71">
        <v>12056975</v>
      </c>
      <c r="U233" s="73">
        <v>-25648</v>
      </c>
      <c r="V233" s="74">
        <f t="shared" si="66"/>
        <v>12031327</v>
      </c>
      <c r="W233" s="75">
        <f t="shared" si="60"/>
        <v>-0.002127233406389248</v>
      </c>
      <c r="X233" s="76">
        <f t="shared" si="61"/>
        <v>0.77562980662903</v>
      </c>
      <c r="Y233" s="71">
        <v>478844855</v>
      </c>
      <c r="Z233" s="73">
        <v>1377501</v>
      </c>
      <c r="AA233" s="74">
        <f t="shared" si="67"/>
        <v>480222356</v>
      </c>
      <c r="AB233" s="75">
        <f t="shared" si="62"/>
        <v>0.0028767167186123364</v>
      </c>
      <c r="AC233" s="76">
        <f t="shared" si="63"/>
        <v>0.02899841878507492</v>
      </c>
      <c r="AD233" s="71">
        <v>17902540</v>
      </c>
      <c r="AE233" s="76">
        <f t="shared" si="64"/>
        <v>0</v>
      </c>
      <c r="AF233" s="71">
        <v>0</v>
      </c>
      <c r="AG233" s="71">
        <v>617362627</v>
      </c>
      <c r="AH233" s="73">
        <v>855230</v>
      </c>
      <c r="AI233" s="74">
        <v>618217857</v>
      </c>
      <c r="AJ233" s="75">
        <f t="shared" si="65"/>
        <v>0.0013852960360686039</v>
      </c>
      <c r="AK233" s="71">
        <v>232720</v>
      </c>
      <c r="AL233" s="71">
        <v>340610</v>
      </c>
      <c r="AM233" s="25">
        <v>0</v>
      </c>
      <c r="AN233" s="77"/>
    </row>
    <row r="234" spans="1:40" ht="12.75">
      <c r="A234" s="68" t="s">
        <v>473</v>
      </c>
      <c r="B234" s="69" t="s">
        <v>472</v>
      </c>
      <c r="C234" s="24">
        <v>3</v>
      </c>
      <c r="D234" s="24"/>
      <c r="E234" s="70">
        <f t="shared" si="51"/>
        <v>0.04612935931710509</v>
      </c>
      <c r="F234" s="71">
        <v>8177850</v>
      </c>
      <c r="G234" s="72">
        <f t="shared" si="52"/>
        <v>0.012923841287138553</v>
      </c>
      <c r="H234" s="71">
        <v>2291149</v>
      </c>
      <c r="I234" s="72">
        <f t="shared" si="53"/>
        <v>0.026752907474935556</v>
      </c>
      <c r="J234" s="71">
        <v>4742777</v>
      </c>
      <c r="K234" s="73">
        <v>13874</v>
      </c>
      <c r="L234" s="74">
        <f t="shared" si="54"/>
        <v>4756651</v>
      </c>
      <c r="M234" s="75">
        <f t="shared" si="55"/>
        <v>0.0029252903942141913</v>
      </c>
      <c r="N234" s="76">
        <f t="shared" si="56"/>
        <v>0.07650980557929098</v>
      </c>
      <c r="O234" s="71">
        <v>13563720</v>
      </c>
      <c r="P234" s="73">
        <v>-139832</v>
      </c>
      <c r="Q234" s="74">
        <f t="shared" si="57"/>
        <v>13423888</v>
      </c>
      <c r="R234" s="75">
        <f t="shared" si="58"/>
        <v>-0.010309266189511432</v>
      </c>
      <c r="S234" s="76">
        <f t="shared" si="59"/>
        <v>0.008244378130816937</v>
      </c>
      <c r="T234" s="71">
        <v>1461570</v>
      </c>
      <c r="U234" s="73">
        <v>0</v>
      </c>
      <c r="V234" s="74">
        <f t="shared" si="66"/>
        <v>1461570</v>
      </c>
      <c r="W234" s="75">
        <f t="shared" si="60"/>
        <v>0</v>
      </c>
      <c r="X234" s="76">
        <f t="shared" si="61"/>
        <v>0.7977511113075603</v>
      </c>
      <c r="Y234" s="71">
        <v>141425960</v>
      </c>
      <c r="Z234" s="73">
        <v>0</v>
      </c>
      <c r="AA234" s="74">
        <f t="shared" si="67"/>
        <v>141425960</v>
      </c>
      <c r="AB234" s="75">
        <f t="shared" si="62"/>
        <v>0</v>
      </c>
      <c r="AC234" s="76">
        <f t="shared" si="63"/>
        <v>0.031688596903152615</v>
      </c>
      <c r="AD234" s="71">
        <v>5617780</v>
      </c>
      <c r="AE234" s="76">
        <f t="shared" si="64"/>
        <v>0</v>
      </c>
      <c r="AF234" s="71">
        <v>0</v>
      </c>
      <c r="AG234" s="71">
        <v>177280806</v>
      </c>
      <c r="AH234" s="73">
        <v>-125958</v>
      </c>
      <c r="AI234" s="74">
        <v>177154848</v>
      </c>
      <c r="AJ234" s="75">
        <f t="shared" si="65"/>
        <v>-0.0007104999285709475</v>
      </c>
      <c r="AK234" s="71">
        <v>0</v>
      </c>
      <c r="AL234" s="71">
        <v>0</v>
      </c>
      <c r="AM234" s="25">
        <v>0</v>
      </c>
      <c r="AN234" s="77"/>
    </row>
    <row r="235" spans="1:40" ht="12.75">
      <c r="A235" s="68" t="s">
        <v>475</v>
      </c>
      <c r="B235" s="69" t="s">
        <v>474</v>
      </c>
      <c r="C235" s="24">
        <v>3</v>
      </c>
      <c r="D235" s="24"/>
      <c r="E235" s="70">
        <f t="shared" si="51"/>
        <v>0.03719647027778068</v>
      </c>
      <c r="F235" s="71">
        <v>739739</v>
      </c>
      <c r="G235" s="72">
        <f t="shared" si="52"/>
        <v>0.008847888385698966</v>
      </c>
      <c r="H235" s="71">
        <v>175961</v>
      </c>
      <c r="I235" s="72">
        <f t="shared" si="53"/>
        <v>0.00018122078041190418</v>
      </c>
      <c r="J235" s="71">
        <v>3604</v>
      </c>
      <c r="K235" s="73">
        <v>11</v>
      </c>
      <c r="L235" s="74">
        <f t="shared" si="54"/>
        <v>3615</v>
      </c>
      <c r="M235" s="75">
        <f t="shared" si="55"/>
        <v>0.0030521642619311877</v>
      </c>
      <c r="N235" s="76">
        <f t="shared" si="56"/>
        <v>0.05713684039457456</v>
      </c>
      <c r="O235" s="71">
        <v>1136300</v>
      </c>
      <c r="P235" s="73">
        <v>-11714</v>
      </c>
      <c r="Q235" s="74">
        <f t="shared" si="57"/>
        <v>1124586</v>
      </c>
      <c r="R235" s="75">
        <f t="shared" si="58"/>
        <v>-0.010308897298248703</v>
      </c>
      <c r="S235" s="76">
        <f t="shared" si="59"/>
        <v>0.0022612370963161297</v>
      </c>
      <c r="T235" s="71">
        <v>44970</v>
      </c>
      <c r="U235" s="73">
        <v>0</v>
      </c>
      <c r="V235" s="74">
        <f t="shared" si="66"/>
        <v>44970</v>
      </c>
      <c r="W235" s="75">
        <f t="shared" si="60"/>
        <v>0</v>
      </c>
      <c r="X235" s="76">
        <f t="shared" si="61"/>
        <v>0.8836592256864466</v>
      </c>
      <c r="Y235" s="71">
        <v>17573635</v>
      </c>
      <c r="Z235" s="73">
        <v>0</v>
      </c>
      <c r="AA235" s="74">
        <f t="shared" si="67"/>
        <v>17573635</v>
      </c>
      <c r="AB235" s="75">
        <f t="shared" si="62"/>
        <v>0</v>
      </c>
      <c r="AC235" s="76">
        <f t="shared" si="63"/>
        <v>0.010717117378771143</v>
      </c>
      <c r="AD235" s="71">
        <v>213135</v>
      </c>
      <c r="AE235" s="76">
        <f t="shared" si="64"/>
        <v>0</v>
      </c>
      <c r="AF235" s="71">
        <v>0</v>
      </c>
      <c r="AG235" s="71">
        <v>19887344</v>
      </c>
      <c r="AH235" s="73">
        <v>-11703</v>
      </c>
      <c r="AI235" s="74">
        <v>19875641</v>
      </c>
      <c r="AJ235" s="75">
        <f t="shared" si="65"/>
        <v>-0.0005884647039846045</v>
      </c>
      <c r="AK235" s="71">
        <v>0</v>
      </c>
      <c r="AL235" s="71">
        <v>0</v>
      </c>
      <c r="AM235" s="25">
        <v>0</v>
      </c>
      <c r="AN235" s="77"/>
    </row>
    <row r="236" spans="1:40" ht="12.75">
      <c r="A236" s="68" t="s">
        <v>477</v>
      </c>
      <c r="B236" s="69" t="s">
        <v>476</v>
      </c>
      <c r="C236" s="24">
        <v>3</v>
      </c>
      <c r="D236" s="24"/>
      <c r="E236" s="70">
        <f t="shared" si="51"/>
        <v>0.023104824017912442</v>
      </c>
      <c r="F236" s="71">
        <v>2429218</v>
      </c>
      <c r="G236" s="72">
        <f t="shared" si="52"/>
        <v>0.020157906016146473</v>
      </c>
      <c r="H236" s="71">
        <v>2119382</v>
      </c>
      <c r="I236" s="72">
        <f t="shared" si="53"/>
        <v>0.040312882576888975</v>
      </c>
      <c r="J236" s="71">
        <v>4238456</v>
      </c>
      <c r="K236" s="73">
        <v>12398</v>
      </c>
      <c r="L236" s="74">
        <f t="shared" si="54"/>
        <v>4250854</v>
      </c>
      <c r="M236" s="75">
        <f t="shared" si="55"/>
        <v>0.0029251217896328285</v>
      </c>
      <c r="N236" s="76">
        <f t="shared" si="56"/>
        <v>0.0946274016160474</v>
      </c>
      <c r="O236" s="71">
        <v>9949030</v>
      </c>
      <c r="P236" s="73">
        <v>-102567</v>
      </c>
      <c r="Q236" s="74">
        <f t="shared" si="57"/>
        <v>9846463</v>
      </c>
      <c r="R236" s="75">
        <f t="shared" si="58"/>
        <v>-0.01030924622802424</v>
      </c>
      <c r="S236" s="76">
        <f t="shared" si="59"/>
        <v>0.05677189460702098</v>
      </c>
      <c r="T236" s="71">
        <v>5968940</v>
      </c>
      <c r="U236" s="73">
        <v>0</v>
      </c>
      <c r="V236" s="74">
        <f t="shared" si="66"/>
        <v>5968940</v>
      </c>
      <c r="W236" s="75">
        <f t="shared" si="60"/>
        <v>0</v>
      </c>
      <c r="X236" s="76">
        <f t="shared" si="61"/>
        <v>0.7499961289339304</v>
      </c>
      <c r="Y236" s="71">
        <v>78853840</v>
      </c>
      <c r="Z236" s="73">
        <v>0</v>
      </c>
      <c r="AA236" s="74">
        <f t="shared" si="67"/>
        <v>78853840</v>
      </c>
      <c r="AB236" s="75">
        <f t="shared" si="62"/>
        <v>0</v>
      </c>
      <c r="AC236" s="76">
        <f t="shared" si="63"/>
        <v>0.015028962232053272</v>
      </c>
      <c r="AD236" s="71">
        <v>1580130</v>
      </c>
      <c r="AE236" s="76">
        <f t="shared" si="64"/>
        <v>0</v>
      </c>
      <c r="AF236" s="71">
        <v>0</v>
      </c>
      <c r="AG236" s="71">
        <v>105138996</v>
      </c>
      <c r="AH236" s="73">
        <v>-90169</v>
      </c>
      <c r="AI236" s="74">
        <v>105048827</v>
      </c>
      <c r="AJ236" s="75">
        <f t="shared" si="65"/>
        <v>-0.0008576170919494038</v>
      </c>
      <c r="AK236" s="71">
        <v>0</v>
      </c>
      <c r="AL236" s="71">
        <v>0</v>
      </c>
      <c r="AM236" s="25">
        <v>0</v>
      </c>
      <c r="AN236" s="77"/>
    </row>
    <row r="237" spans="1:40" ht="12.75">
      <c r="A237" s="68" t="s">
        <v>479</v>
      </c>
      <c r="B237" s="69" t="s">
        <v>478</v>
      </c>
      <c r="C237" s="24">
        <v>3</v>
      </c>
      <c r="D237" s="24"/>
      <c r="E237" s="70">
        <f t="shared" si="51"/>
        <v>0.06217362571917564</v>
      </c>
      <c r="F237" s="71">
        <v>53389022</v>
      </c>
      <c r="G237" s="72">
        <f t="shared" si="52"/>
        <v>0.005056198825315484</v>
      </c>
      <c r="H237" s="71">
        <v>4341801</v>
      </c>
      <c r="I237" s="72">
        <f t="shared" si="53"/>
        <v>0.009404019909815311</v>
      </c>
      <c r="J237" s="71">
        <v>8075312</v>
      </c>
      <c r="K237" s="73">
        <v>23622</v>
      </c>
      <c r="L237" s="74">
        <f t="shared" si="54"/>
        <v>8098934</v>
      </c>
      <c r="M237" s="75">
        <f t="shared" si="55"/>
        <v>0.0029252120537262213</v>
      </c>
      <c r="N237" s="76">
        <f t="shared" si="56"/>
        <v>0.14094701224333261</v>
      </c>
      <c r="O237" s="71">
        <v>121032400</v>
      </c>
      <c r="P237" s="73">
        <v>1305999</v>
      </c>
      <c r="Q237" s="74">
        <f t="shared" si="57"/>
        <v>122338399</v>
      </c>
      <c r="R237" s="75">
        <f t="shared" si="58"/>
        <v>0.010790490810725062</v>
      </c>
      <c r="S237" s="76">
        <f t="shared" si="59"/>
        <v>0.04432043260574713</v>
      </c>
      <c r="T237" s="71">
        <v>38058333</v>
      </c>
      <c r="U237" s="73">
        <v>-764197</v>
      </c>
      <c r="V237" s="74">
        <f t="shared" si="66"/>
        <v>37294136</v>
      </c>
      <c r="W237" s="75">
        <f t="shared" si="60"/>
        <v>-0.020079623561021446</v>
      </c>
      <c r="X237" s="76">
        <f t="shared" si="61"/>
        <v>0.7150008624929001</v>
      </c>
      <c r="Y237" s="71">
        <v>613977331</v>
      </c>
      <c r="Z237" s="73">
        <v>9881605</v>
      </c>
      <c r="AA237" s="74">
        <f t="shared" si="67"/>
        <v>623858936</v>
      </c>
      <c r="AB237" s="75">
        <f t="shared" si="62"/>
        <v>0.01609441342713026</v>
      </c>
      <c r="AC237" s="76">
        <f t="shared" si="63"/>
        <v>0.023097848203713755</v>
      </c>
      <c r="AD237" s="71">
        <v>19834319</v>
      </c>
      <c r="AE237" s="76">
        <f t="shared" si="64"/>
        <v>0</v>
      </c>
      <c r="AF237" s="71">
        <v>0</v>
      </c>
      <c r="AG237" s="71">
        <v>858708518</v>
      </c>
      <c r="AH237" s="73">
        <v>10447029</v>
      </c>
      <c r="AI237" s="74">
        <v>869155547</v>
      </c>
      <c r="AJ237" s="75">
        <f t="shared" si="65"/>
        <v>0.012165978071734931</v>
      </c>
      <c r="AK237" s="71">
        <v>40905</v>
      </c>
      <c r="AL237" s="71">
        <v>266795</v>
      </c>
      <c r="AM237" s="25">
        <v>0</v>
      </c>
      <c r="AN237" s="77"/>
    </row>
    <row r="238" spans="1:40" ht="12.75">
      <c r="A238" s="68" t="s">
        <v>481</v>
      </c>
      <c r="B238" s="69" t="s">
        <v>480</v>
      </c>
      <c r="C238" s="24">
        <v>2</v>
      </c>
      <c r="D238" s="24"/>
      <c r="E238" s="70">
        <f t="shared" si="51"/>
        <v>0.04114928983098765</v>
      </c>
      <c r="F238" s="71">
        <v>7633254</v>
      </c>
      <c r="G238" s="72">
        <f t="shared" si="52"/>
        <v>0.002525597154817248</v>
      </c>
      <c r="H238" s="71">
        <v>468502</v>
      </c>
      <c r="I238" s="72">
        <f t="shared" si="53"/>
        <v>0.0001630391339851118</v>
      </c>
      <c r="J238" s="71">
        <v>30244</v>
      </c>
      <c r="K238" s="73">
        <v>89</v>
      </c>
      <c r="L238" s="74">
        <f t="shared" si="54"/>
        <v>30333</v>
      </c>
      <c r="M238" s="75">
        <f t="shared" si="55"/>
        <v>0.0029427324427985717</v>
      </c>
      <c r="N238" s="76">
        <f t="shared" si="56"/>
        <v>0.09753053393494292</v>
      </c>
      <c r="O238" s="71">
        <v>18092058</v>
      </c>
      <c r="P238" s="73">
        <v>173225</v>
      </c>
      <c r="Q238" s="74">
        <f t="shared" si="57"/>
        <v>18265283</v>
      </c>
      <c r="R238" s="75">
        <f t="shared" si="58"/>
        <v>0.009574643194267894</v>
      </c>
      <c r="S238" s="76">
        <f t="shared" si="59"/>
        <v>0.011534328707982894</v>
      </c>
      <c r="T238" s="71">
        <v>2139635</v>
      </c>
      <c r="U238" s="73">
        <v>-43666</v>
      </c>
      <c r="V238" s="74">
        <f t="shared" si="66"/>
        <v>2095969</v>
      </c>
      <c r="W238" s="75">
        <f t="shared" si="60"/>
        <v>-0.020408153727154398</v>
      </c>
      <c r="X238" s="76">
        <f t="shared" si="61"/>
        <v>0.8243506213395305</v>
      </c>
      <c r="Y238" s="71">
        <v>152918257</v>
      </c>
      <c r="Z238" s="73">
        <v>2991390</v>
      </c>
      <c r="AA238" s="74">
        <f t="shared" si="67"/>
        <v>155909647</v>
      </c>
      <c r="AB238" s="75">
        <f t="shared" si="62"/>
        <v>0.01956201998823463</v>
      </c>
      <c r="AC238" s="76">
        <f t="shared" si="63"/>
        <v>0.0227465898977537</v>
      </c>
      <c r="AD238" s="71">
        <v>4219526</v>
      </c>
      <c r="AE238" s="76">
        <f t="shared" si="64"/>
        <v>0</v>
      </c>
      <c r="AF238" s="71">
        <v>0</v>
      </c>
      <c r="AG238" s="71">
        <v>185501476</v>
      </c>
      <c r="AH238" s="73">
        <v>3121038</v>
      </c>
      <c r="AI238" s="74">
        <v>188622514</v>
      </c>
      <c r="AJ238" s="75">
        <f t="shared" si="65"/>
        <v>0.016824868822068025</v>
      </c>
      <c r="AK238" s="71">
        <v>0</v>
      </c>
      <c r="AL238" s="71">
        <v>0</v>
      </c>
      <c r="AM238" s="25">
        <v>0</v>
      </c>
      <c r="AN238" s="77"/>
    </row>
    <row r="239" spans="1:40" ht="12.75">
      <c r="A239" s="68" t="s">
        <v>483</v>
      </c>
      <c r="B239" s="69" t="s">
        <v>482</v>
      </c>
      <c r="C239" s="24">
        <v>3</v>
      </c>
      <c r="D239" s="24"/>
      <c r="E239" s="70">
        <f t="shared" si="51"/>
        <v>0.0719545182122707</v>
      </c>
      <c r="F239" s="71">
        <v>122747558</v>
      </c>
      <c r="G239" s="72">
        <f t="shared" si="52"/>
        <v>0.010230848755452238</v>
      </c>
      <c r="H239" s="71">
        <v>17452854</v>
      </c>
      <c r="I239" s="72">
        <f t="shared" si="53"/>
        <v>0.01090828984126195</v>
      </c>
      <c r="J239" s="71">
        <v>18608504</v>
      </c>
      <c r="K239" s="73">
        <v>54434</v>
      </c>
      <c r="L239" s="74">
        <f t="shared" si="54"/>
        <v>18662938</v>
      </c>
      <c r="M239" s="75">
        <f t="shared" si="55"/>
        <v>0.002925221715834868</v>
      </c>
      <c r="N239" s="76">
        <f t="shared" si="56"/>
        <v>0.4963108251996243</v>
      </c>
      <c r="O239" s="71">
        <v>846659019</v>
      </c>
      <c r="P239" s="73">
        <v>27199912</v>
      </c>
      <c r="Q239" s="74">
        <f t="shared" si="57"/>
        <v>873858931</v>
      </c>
      <c r="R239" s="75">
        <f t="shared" si="58"/>
        <v>0.03212617050028732</v>
      </c>
      <c r="S239" s="76">
        <f t="shared" si="59"/>
        <v>0.19140981079366212</v>
      </c>
      <c r="T239" s="71">
        <v>326526915</v>
      </c>
      <c r="U239" s="73">
        <v>0</v>
      </c>
      <c r="V239" s="74">
        <f t="shared" si="66"/>
        <v>326526915</v>
      </c>
      <c r="W239" s="75">
        <f t="shared" si="60"/>
        <v>0</v>
      </c>
      <c r="X239" s="76">
        <f t="shared" si="61"/>
        <v>0.20618703634575622</v>
      </c>
      <c r="Y239" s="71">
        <v>351735455</v>
      </c>
      <c r="Z239" s="73">
        <v>4954022</v>
      </c>
      <c r="AA239" s="74">
        <f t="shared" si="67"/>
        <v>356689477</v>
      </c>
      <c r="AB239" s="75">
        <f t="shared" si="62"/>
        <v>0.014084511326843636</v>
      </c>
      <c r="AC239" s="76">
        <f t="shared" si="63"/>
        <v>0.012998612232054216</v>
      </c>
      <c r="AD239" s="71">
        <v>22174395</v>
      </c>
      <c r="AE239" s="76">
        <f t="shared" si="64"/>
        <v>5.861991829790267E-08</v>
      </c>
      <c r="AF239" s="71">
        <v>100</v>
      </c>
      <c r="AG239" s="71">
        <v>1705904800</v>
      </c>
      <c r="AH239" s="73">
        <v>32208368</v>
      </c>
      <c r="AI239" s="74">
        <v>1738113168</v>
      </c>
      <c r="AJ239" s="75">
        <f t="shared" si="65"/>
        <v>0.01888051900668783</v>
      </c>
      <c r="AK239" s="71">
        <v>3461620</v>
      </c>
      <c r="AL239" s="71">
        <v>17604200</v>
      </c>
      <c r="AM239" s="25">
        <v>0</v>
      </c>
      <c r="AN239" s="77"/>
    </row>
    <row r="240" spans="1:40" ht="12.75">
      <c r="A240" s="68" t="s">
        <v>485</v>
      </c>
      <c r="B240" s="69" t="s">
        <v>484</v>
      </c>
      <c r="C240" s="24">
        <v>3</v>
      </c>
      <c r="D240" s="24"/>
      <c r="E240" s="70">
        <f t="shared" si="51"/>
        <v>0.02423291653117105</v>
      </c>
      <c r="F240" s="71">
        <v>9240924</v>
      </c>
      <c r="G240" s="72">
        <f t="shared" si="52"/>
        <v>0.001929699193397029</v>
      </c>
      <c r="H240" s="71">
        <v>735867</v>
      </c>
      <c r="I240" s="72">
        <f t="shared" si="53"/>
        <v>0.00013576418923603176</v>
      </c>
      <c r="J240" s="71">
        <v>51772</v>
      </c>
      <c r="K240" s="73">
        <v>151</v>
      </c>
      <c r="L240" s="74">
        <f t="shared" si="54"/>
        <v>51923</v>
      </c>
      <c r="M240" s="75">
        <f t="shared" si="55"/>
        <v>0.002916634474233176</v>
      </c>
      <c r="N240" s="76">
        <f t="shared" si="56"/>
        <v>0.7441273576974914</v>
      </c>
      <c r="O240" s="71">
        <v>283763795</v>
      </c>
      <c r="P240" s="73">
        <v>9153669</v>
      </c>
      <c r="Q240" s="74">
        <f t="shared" si="57"/>
        <v>292917464</v>
      </c>
      <c r="R240" s="75">
        <f t="shared" si="58"/>
        <v>0.03225805815008923</v>
      </c>
      <c r="S240" s="76">
        <f t="shared" si="59"/>
        <v>0.0547518157221251</v>
      </c>
      <c r="T240" s="71">
        <v>20878930</v>
      </c>
      <c r="U240" s="73">
        <v>7613</v>
      </c>
      <c r="V240" s="74">
        <f t="shared" si="66"/>
        <v>20886543</v>
      </c>
      <c r="W240" s="75">
        <f t="shared" si="60"/>
        <v>0.0003646259650279013</v>
      </c>
      <c r="X240" s="76">
        <f t="shared" si="61"/>
        <v>0.148263859049667</v>
      </c>
      <c r="Y240" s="71">
        <v>56538595</v>
      </c>
      <c r="Z240" s="73">
        <v>796318</v>
      </c>
      <c r="AA240" s="74">
        <f t="shared" si="67"/>
        <v>57334913</v>
      </c>
      <c r="AB240" s="75">
        <f t="shared" si="62"/>
        <v>0.014084502807330108</v>
      </c>
      <c r="AC240" s="76">
        <f t="shared" si="63"/>
        <v>0.026558587616912425</v>
      </c>
      <c r="AD240" s="71">
        <v>10127790</v>
      </c>
      <c r="AE240" s="76">
        <f t="shared" si="64"/>
        <v>0</v>
      </c>
      <c r="AF240" s="71">
        <v>0</v>
      </c>
      <c r="AG240" s="71">
        <v>381337673</v>
      </c>
      <c r="AH240" s="73">
        <v>9957751</v>
      </c>
      <c r="AI240" s="74">
        <v>391295424</v>
      </c>
      <c r="AJ240" s="75">
        <f t="shared" si="65"/>
        <v>0.02611268622284796</v>
      </c>
      <c r="AK240" s="71">
        <v>0</v>
      </c>
      <c r="AL240" s="71">
        <v>0</v>
      </c>
      <c r="AM240" s="25">
        <v>0</v>
      </c>
      <c r="AN240" s="77"/>
    </row>
    <row r="241" spans="1:40" ht="12.75">
      <c r="A241" s="68" t="s">
        <v>487</v>
      </c>
      <c r="B241" s="69" t="s">
        <v>486</v>
      </c>
      <c r="C241" s="24">
        <v>3</v>
      </c>
      <c r="D241" s="24"/>
      <c r="E241" s="70">
        <f t="shared" si="51"/>
        <v>0.026581775884760444</v>
      </c>
      <c r="F241" s="71">
        <v>18530472</v>
      </c>
      <c r="G241" s="72">
        <f t="shared" si="52"/>
        <v>0.007484665062138971</v>
      </c>
      <c r="H241" s="71">
        <v>5217649</v>
      </c>
      <c r="I241" s="72">
        <f t="shared" si="53"/>
        <v>0.0182820049422511</v>
      </c>
      <c r="J241" s="71">
        <v>12744603</v>
      </c>
      <c r="K241" s="73">
        <v>37280</v>
      </c>
      <c r="L241" s="74">
        <f t="shared" si="54"/>
        <v>12781883</v>
      </c>
      <c r="M241" s="75">
        <f t="shared" si="55"/>
        <v>0.0029251597715519266</v>
      </c>
      <c r="N241" s="76">
        <f t="shared" si="56"/>
        <v>0.3150317810746734</v>
      </c>
      <c r="O241" s="71">
        <v>219612400</v>
      </c>
      <c r="P241" s="73">
        <v>7196365</v>
      </c>
      <c r="Q241" s="74">
        <f t="shared" si="57"/>
        <v>226808765</v>
      </c>
      <c r="R241" s="75">
        <f t="shared" si="58"/>
        <v>0.0327684821075677</v>
      </c>
      <c r="S241" s="76">
        <f t="shared" si="59"/>
        <v>0.02068416164969466</v>
      </c>
      <c r="T241" s="71">
        <v>14419175</v>
      </c>
      <c r="U241" s="73">
        <v>80995</v>
      </c>
      <c r="V241" s="74">
        <f t="shared" si="66"/>
        <v>14500170</v>
      </c>
      <c r="W241" s="75">
        <f t="shared" si="60"/>
        <v>0.005617172965859697</v>
      </c>
      <c r="X241" s="76">
        <f t="shared" si="61"/>
        <v>0.5860787291780072</v>
      </c>
      <c r="Y241" s="71">
        <v>408562450</v>
      </c>
      <c r="Z241" s="73">
        <v>4276881</v>
      </c>
      <c r="AA241" s="74">
        <f t="shared" si="67"/>
        <v>412839331</v>
      </c>
      <c r="AB241" s="75">
        <f t="shared" si="62"/>
        <v>0.010468120601881058</v>
      </c>
      <c r="AC241" s="76">
        <f t="shared" si="63"/>
        <v>0.025856882208474284</v>
      </c>
      <c r="AD241" s="71">
        <v>18025140</v>
      </c>
      <c r="AE241" s="76">
        <f t="shared" si="64"/>
        <v>0</v>
      </c>
      <c r="AF241" s="71">
        <v>0</v>
      </c>
      <c r="AG241" s="71">
        <v>697111889</v>
      </c>
      <c r="AH241" s="73">
        <v>11591521</v>
      </c>
      <c r="AI241" s="74">
        <v>708703410</v>
      </c>
      <c r="AJ241" s="75">
        <f t="shared" si="65"/>
        <v>0.01662792039973371</v>
      </c>
      <c r="AK241" s="71">
        <v>0</v>
      </c>
      <c r="AL241" s="71">
        <v>0</v>
      </c>
      <c r="AM241" s="25">
        <v>0</v>
      </c>
      <c r="AN241" s="77"/>
    </row>
    <row r="242" spans="1:40" ht="12.75">
      <c r="A242" s="68" t="s">
        <v>489</v>
      </c>
      <c r="B242" s="69" t="s">
        <v>488</v>
      </c>
      <c r="C242" s="24">
        <v>3</v>
      </c>
      <c r="D242" s="24"/>
      <c r="E242" s="70">
        <f t="shared" si="51"/>
        <v>0.04319888521087291</v>
      </c>
      <c r="F242" s="71">
        <v>40331443</v>
      </c>
      <c r="G242" s="72">
        <f t="shared" si="52"/>
        <v>0.003146626819575466</v>
      </c>
      <c r="H242" s="71">
        <v>2937761</v>
      </c>
      <c r="I242" s="72">
        <f t="shared" si="53"/>
        <v>0.0009457314703629993</v>
      </c>
      <c r="J242" s="71">
        <v>882956</v>
      </c>
      <c r="K242" s="73">
        <v>2583</v>
      </c>
      <c r="L242" s="74">
        <f t="shared" si="54"/>
        <v>885539</v>
      </c>
      <c r="M242" s="75">
        <f t="shared" si="55"/>
        <v>0.0029254005862126764</v>
      </c>
      <c r="N242" s="76">
        <f t="shared" si="56"/>
        <v>0.24810783495522937</v>
      </c>
      <c r="O242" s="71">
        <v>231639010</v>
      </c>
      <c r="P242" s="73">
        <v>2432558</v>
      </c>
      <c r="Q242" s="74">
        <f t="shared" si="57"/>
        <v>234071568</v>
      </c>
      <c r="R242" s="75">
        <f t="shared" si="58"/>
        <v>0.010501504042863938</v>
      </c>
      <c r="S242" s="76">
        <f t="shared" si="59"/>
        <v>0.0818819657383723</v>
      </c>
      <c r="T242" s="71">
        <v>76446830</v>
      </c>
      <c r="U242" s="73">
        <v>-2295563</v>
      </c>
      <c r="V242" s="74">
        <f t="shared" si="66"/>
        <v>74151267</v>
      </c>
      <c r="W242" s="75">
        <f t="shared" si="60"/>
        <v>-0.030028230078343342</v>
      </c>
      <c r="X242" s="76">
        <f t="shared" si="61"/>
        <v>0.6010758676064628</v>
      </c>
      <c r="Y242" s="71">
        <v>561177840</v>
      </c>
      <c r="Z242" s="73">
        <v>-6217887</v>
      </c>
      <c r="AA242" s="74">
        <f t="shared" si="67"/>
        <v>554959953</v>
      </c>
      <c r="AB242" s="75">
        <f t="shared" si="62"/>
        <v>-0.011080065100218497</v>
      </c>
      <c r="AC242" s="76">
        <f t="shared" si="63"/>
        <v>0.021643088199124118</v>
      </c>
      <c r="AD242" s="71">
        <v>20206470</v>
      </c>
      <c r="AE242" s="76">
        <f t="shared" si="64"/>
        <v>0</v>
      </c>
      <c r="AF242" s="71">
        <v>0</v>
      </c>
      <c r="AG242" s="71">
        <v>933622310</v>
      </c>
      <c r="AH242" s="73">
        <v>-6078309</v>
      </c>
      <c r="AI242" s="74">
        <v>927544001</v>
      </c>
      <c r="AJ242" s="75">
        <f t="shared" si="65"/>
        <v>-0.006510458174462433</v>
      </c>
      <c r="AK242" s="71">
        <v>546125</v>
      </c>
      <c r="AL242" s="71">
        <v>693260</v>
      </c>
      <c r="AM242" s="25">
        <v>0</v>
      </c>
      <c r="AN242" s="77"/>
    </row>
    <row r="243" spans="1:40" ht="12.75">
      <c r="A243" s="68" t="s">
        <v>491</v>
      </c>
      <c r="B243" s="69" t="s">
        <v>490</v>
      </c>
      <c r="C243" s="24">
        <v>3</v>
      </c>
      <c r="D243" s="24"/>
      <c r="E243" s="70">
        <f t="shared" si="51"/>
        <v>0.0849234080744184</v>
      </c>
      <c r="F243" s="71">
        <v>42317388</v>
      </c>
      <c r="G243" s="72">
        <f t="shared" si="52"/>
        <v>0.002443599143491355</v>
      </c>
      <c r="H243" s="71">
        <v>1217647</v>
      </c>
      <c r="I243" s="72">
        <f t="shared" si="53"/>
        <v>0.0008106110513409683</v>
      </c>
      <c r="J243" s="71">
        <v>403928</v>
      </c>
      <c r="K243" s="73">
        <v>1181</v>
      </c>
      <c r="L243" s="74">
        <f t="shared" si="54"/>
        <v>405109</v>
      </c>
      <c r="M243" s="75">
        <f t="shared" si="55"/>
        <v>0.002923788397932305</v>
      </c>
      <c r="N243" s="76">
        <f t="shared" si="56"/>
        <v>0.12547893953809205</v>
      </c>
      <c r="O243" s="71">
        <v>62526235</v>
      </c>
      <c r="P243" s="73">
        <v>622166</v>
      </c>
      <c r="Q243" s="74">
        <f t="shared" si="57"/>
        <v>63148401</v>
      </c>
      <c r="R243" s="75">
        <f t="shared" si="58"/>
        <v>0.009950479186856525</v>
      </c>
      <c r="S243" s="76">
        <f t="shared" si="59"/>
        <v>0.0818928720887256</v>
      </c>
      <c r="T243" s="71">
        <v>40807270</v>
      </c>
      <c r="U243" s="73">
        <v>290678</v>
      </c>
      <c r="V243" s="74">
        <f t="shared" si="66"/>
        <v>41097948</v>
      </c>
      <c r="W243" s="75">
        <f t="shared" si="60"/>
        <v>0.007123191529352491</v>
      </c>
      <c r="X243" s="76">
        <f t="shared" si="61"/>
        <v>0.6840450973298282</v>
      </c>
      <c r="Y243" s="71">
        <v>340860105</v>
      </c>
      <c r="Z243" s="73">
        <v>2657236</v>
      </c>
      <c r="AA243" s="74">
        <f t="shared" si="67"/>
        <v>343517341</v>
      </c>
      <c r="AB243" s="75">
        <f t="shared" si="62"/>
        <v>0.007795679110056015</v>
      </c>
      <c r="AC243" s="76">
        <f t="shared" si="63"/>
        <v>0.02040547277410342</v>
      </c>
      <c r="AD243" s="71">
        <v>10168060</v>
      </c>
      <c r="AE243" s="76">
        <f t="shared" si="64"/>
        <v>0</v>
      </c>
      <c r="AF243" s="71">
        <v>0</v>
      </c>
      <c r="AG243" s="71">
        <v>498300633</v>
      </c>
      <c r="AH243" s="73">
        <v>3571261</v>
      </c>
      <c r="AI243" s="74">
        <v>501871894</v>
      </c>
      <c r="AJ243" s="75">
        <f t="shared" si="65"/>
        <v>0.007166880319816892</v>
      </c>
      <c r="AK243" s="71">
        <v>0</v>
      </c>
      <c r="AL243" s="71">
        <v>3429035</v>
      </c>
      <c r="AM243" s="25">
        <v>0</v>
      </c>
      <c r="AN243" s="77"/>
    </row>
    <row r="244" spans="1:40" ht="12.75">
      <c r="A244" s="68" t="s">
        <v>493</v>
      </c>
      <c r="B244" s="69" t="s">
        <v>492</v>
      </c>
      <c r="C244" s="24">
        <v>3</v>
      </c>
      <c r="D244" s="24"/>
      <c r="E244" s="70">
        <f t="shared" si="51"/>
        <v>0.024222642211628197</v>
      </c>
      <c r="F244" s="71">
        <v>9877730</v>
      </c>
      <c r="G244" s="72">
        <f t="shared" si="52"/>
        <v>0.014891353575635596</v>
      </c>
      <c r="H244" s="71">
        <v>6072532</v>
      </c>
      <c r="I244" s="72">
        <f t="shared" si="53"/>
        <v>0.0006640441968434852</v>
      </c>
      <c r="J244" s="71">
        <v>270790</v>
      </c>
      <c r="K244" s="73">
        <v>793</v>
      </c>
      <c r="L244" s="74">
        <f t="shared" si="54"/>
        <v>271583</v>
      </c>
      <c r="M244" s="75">
        <f t="shared" si="55"/>
        <v>0.002928468554968795</v>
      </c>
      <c r="N244" s="76">
        <f t="shared" si="56"/>
        <v>0.11205602978296218</v>
      </c>
      <c r="O244" s="71">
        <v>45695230</v>
      </c>
      <c r="P244" s="73">
        <v>483829</v>
      </c>
      <c r="Q244" s="74">
        <f t="shared" si="57"/>
        <v>46179059</v>
      </c>
      <c r="R244" s="75">
        <f t="shared" si="58"/>
        <v>0.010588172988734273</v>
      </c>
      <c r="S244" s="76">
        <f t="shared" si="59"/>
        <v>0.005176229296278286</v>
      </c>
      <c r="T244" s="71">
        <v>2110810</v>
      </c>
      <c r="U244" s="73">
        <v>-63964</v>
      </c>
      <c r="V244" s="74">
        <f t="shared" si="66"/>
        <v>2046846</v>
      </c>
      <c r="W244" s="75">
        <f t="shared" si="60"/>
        <v>-0.030303059015259544</v>
      </c>
      <c r="X244" s="76">
        <f t="shared" si="61"/>
        <v>0.8226228751634037</v>
      </c>
      <c r="Y244" s="71">
        <v>335456660</v>
      </c>
      <c r="Z244" s="73">
        <v>-4500445</v>
      </c>
      <c r="AA244" s="74">
        <f t="shared" si="67"/>
        <v>330956215</v>
      </c>
      <c r="AB244" s="75">
        <f t="shared" si="62"/>
        <v>-0.013415876137322777</v>
      </c>
      <c r="AC244" s="76">
        <f t="shared" si="63"/>
        <v>0.020366825773248557</v>
      </c>
      <c r="AD244" s="71">
        <v>8305370</v>
      </c>
      <c r="AE244" s="76">
        <f t="shared" si="64"/>
        <v>0</v>
      </c>
      <c r="AF244" s="71">
        <v>0</v>
      </c>
      <c r="AG244" s="71">
        <v>407789122</v>
      </c>
      <c r="AH244" s="73">
        <v>-4079787</v>
      </c>
      <c r="AI244" s="74">
        <v>403709335</v>
      </c>
      <c r="AJ244" s="75">
        <f t="shared" si="65"/>
        <v>-0.010004648922439869</v>
      </c>
      <c r="AK244" s="71">
        <v>0</v>
      </c>
      <c r="AL244" s="71">
        <v>0</v>
      </c>
      <c r="AM244" s="25">
        <v>0</v>
      </c>
      <c r="AN244" s="77"/>
    </row>
    <row r="245" spans="1:40" ht="12.75">
      <c r="A245" s="68" t="s">
        <v>495</v>
      </c>
      <c r="B245" s="69" t="s">
        <v>494</v>
      </c>
      <c r="C245" s="24">
        <v>3</v>
      </c>
      <c r="D245" s="24"/>
      <c r="E245" s="70">
        <f t="shared" si="51"/>
        <v>0.03975319921104643</v>
      </c>
      <c r="F245" s="71">
        <v>14644046</v>
      </c>
      <c r="G245" s="72">
        <f t="shared" si="52"/>
        <v>0.010610577116559725</v>
      </c>
      <c r="H245" s="71">
        <v>3908661</v>
      </c>
      <c r="I245" s="72">
        <f t="shared" si="53"/>
        <v>0.016381456320108345</v>
      </c>
      <c r="J245" s="71">
        <v>6034503</v>
      </c>
      <c r="K245" s="73">
        <v>17652</v>
      </c>
      <c r="L245" s="74">
        <f t="shared" si="54"/>
        <v>6052155</v>
      </c>
      <c r="M245" s="75">
        <f t="shared" si="55"/>
        <v>0.0029251787595432465</v>
      </c>
      <c r="N245" s="76">
        <f t="shared" si="56"/>
        <v>0.09246437774758956</v>
      </c>
      <c r="O245" s="71">
        <v>34061475</v>
      </c>
      <c r="P245" s="73">
        <v>-1161</v>
      </c>
      <c r="Q245" s="74">
        <f t="shared" si="57"/>
        <v>34060314</v>
      </c>
      <c r="R245" s="75">
        <f t="shared" si="58"/>
        <v>-3.408542935970917E-05</v>
      </c>
      <c r="S245" s="76">
        <f t="shared" si="59"/>
        <v>0.02799532350306187</v>
      </c>
      <c r="T245" s="71">
        <v>10312750</v>
      </c>
      <c r="U245" s="73">
        <v>0</v>
      </c>
      <c r="V245" s="74">
        <f t="shared" si="66"/>
        <v>10312750</v>
      </c>
      <c r="W245" s="75">
        <f t="shared" si="60"/>
        <v>0</v>
      </c>
      <c r="X245" s="76">
        <f t="shared" si="61"/>
        <v>0.797994728319946</v>
      </c>
      <c r="Y245" s="71">
        <v>293960530</v>
      </c>
      <c r="Z245" s="73">
        <v>-3978557</v>
      </c>
      <c r="AA245" s="74">
        <f t="shared" si="67"/>
        <v>289981973</v>
      </c>
      <c r="AB245" s="75">
        <f t="shared" si="62"/>
        <v>-0.013534323808709964</v>
      </c>
      <c r="AC245" s="76">
        <f t="shared" si="63"/>
        <v>0.014800337781688055</v>
      </c>
      <c r="AD245" s="71">
        <v>5452060</v>
      </c>
      <c r="AE245" s="76">
        <f t="shared" si="64"/>
        <v>0</v>
      </c>
      <c r="AF245" s="71">
        <v>0</v>
      </c>
      <c r="AG245" s="71">
        <v>368374025</v>
      </c>
      <c r="AH245" s="73">
        <v>-3962066</v>
      </c>
      <c r="AI245" s="74">
        <v>364411959</v>
      </c>
      <c r="AJ245" s="75">
        <f t="shared" si="65"/>
        <v>-0.010755552050663725</v>
      </c>
      <c r="AK245" s="71">
        <v>0</v>
      </c>
      <c r="AL245" s="71">
        <v>317465</v>
      </c>
      <c r="AM245" s="25">
        <v>0</v>
      </c>
      <c r="AN245" s="77"/>
    </row>
    <row r="246" spans="1:40" ht="12.75">
      <c r="A246" s="68" t="s">
        <v>497</v>
      </c>
      <c r="B246" s="69" t="s">
        <v>496</v>
      </c>
      <c r="C246" s="24">
        <v>3</v>
      </c>
      <c r="D246" s="24"/>
      <c r="E246" s="70">
        <f t="shared" si="51"/>
        <v>0.03855045110063186</v>
      </c>
      <c r="F246" s="71">
        <v>14115624</v>
      </c>
      <c r="G246" s="72">
        <f t="shared" si="52"/>
        <v>0.02993572242927119</v>
      </c>
      <c r="H246" s="71">
        <v>10961257</v>
      </c>
      <c r="I246" s="72">
        <f t="shared" si="53"/>
        <v>0.020096899669713026</v>
      </c>
      <c r="J246" s="71">
        <v>7358676</v>
      </c>
      <c r="K246" s="73">
        <v>21526</v>
      </c>
      <c r="L246" s="74">
        <f t="shared" si="54"/>
        <v>7380202</v>
      </c>
      <c r="M246" s="75">
        <f t="shared" si="55"/>
        <v>0.0029252544887150896</v>
      </c>
      <c r="N246" s="76">
        <f t="shared" si="56"/>
        <v>0.1455587028702515</v>
      </c>
      <c r="O246" s="71">
        <v>53297740</v>
      </c>
      <c r="P246" s="73">
        <v>485824</v>
      </c>
      <c r="Q246" s="74">
        <f t="shared" si="57"/>
        <v>53783564</v>
      </c>
      <c r="R246" s="75">
        <f t="shared" si="58"/>
        <v>0.009115283312200479</v>
      </c>
      <c r="S246" s="76">
        <f t="shared" si="59"/>
        <v>0.01656481850127486</v>
      </c>
      <c r="T246" s="71">
        <v>6065370</v>
      </c>
      <c r="U246" s="73">
        <v>26648</v>
      </c>
      <c r="V246" s="74">
        <f t="shared" si="66"/>
        <v>6092018</v>
      </c>
      <c r="W246" s="75">
        <f t="shared" si="60"/>
        <v>0.004393466515645377</v>
      </c>
      <c r="X246" s="76">
        <f t="shared" si="61"/>
        <v>0.7263118250552064</v>
      </c>
      <c r="Y246" s="71">
        <v>265946165</v>
      </c>
      <c r="Z246" s="73">
        <v>-3658310</v>
      </c>
      <c r="AA246" s="74">
        <f t="shared" si="67"/>
        <v>262287855</v>
      </c>
      <c r="AB246" s="75">
        <f t="shared" si="62"/>
        <v>-0.013755829116768802</v>
      </c>
      <c r="AC246" s="76">
        <f t="shared" si="63"/>
        <v>0.022981580373651216</v>
      </c>
      <c r="AD246" s="71">
        <v>8414930</v>
      </c>
      <c r="AE246" s="76">
        <f t="shared" si="64"/>
        <v>0</v>
      </c>
      <c r="AF246" s="71">
        <v>0</v>
      </c>
      <c r="AG246" s="71">
        <v>366159762</v>
      </c>
      <c r="AH246" s="73">
        <v>-3124312</v>
      </c>
      <c r="AI246" s="74">
        <v>363035450</v>
      </c>
      <c r="AJ246" s="75">
        <f t="shared" si="65"/>
        <v>-0.008532647014337966</v>
      </c>
      <c r="AK246" s="71">
        <v>0</v>
      </c>
      <c r="AL246" s="71">
        <v>2610</v>
      </c>
      <c r="AM246" s="25">
        <v>0</v>
      </c>
      <c r="AN246" s="77"/>
    </row>
    <row r="247" spans="1:40" ht="12.75">
      <c r="A247" s="68" t="s">
        <v>499</v>
      </c>
      <c r="B247" s="69" t="s">
        <v>498</v>
      </c>
      <c r="C247" s="24">
        <v>3</v>
      </c>
      <c r="D247" s="24"/>
      <c r="E247" s="70">
        <f t="shared" si="51"/>
        <v>0.03825865759935924</v>
      </c>
      <c r="F247" s="71">
        <v>21715936</v>
      </c>
      <c r="G247" s="72">
        <f t="shared" si="52"/>
        <v>0.0009535711340713651</v>
      </c>
      <c r="H247" s="71">
        <v>541255</v>
      </c>
      <c r="I247" s="72">
        <f t="shared" si="53"/>
        <v>0.00015878728647812594</v>
      </c>
      <c r="J247" s="71">
        <v>90129</v>
      </c>
      <c r="K247" s="73">
        <v>263</v>
      </c>
      <c r="L247" s="74">
        <f t="shared" si="54"/>
        <v>90392</v>
      </c>
      <c r="M247" s="75">
        <f t="shared" si="55"/>
        <v>0.0029180396986541513</v>
      </c>
      <c r="N247" s="76">
        <f t="shared" si="56"/>
        <v>0.0487790354552795</v>
      </c>
      <c r="O247" s="71">
        <v>27687391</v>
      </c>
      <c r="P247" s="73">
        <v>39960</v>
      </c>
      <c r="Q247" s="74">
        <f t="shared" si="57"/>
        <v>27727351</v>
      </c>
      <c r="R247" s="75">
        <f t="shared" si="58"/>
        <v>0.0014432562461374565</v>
      </c>
      <c r="S247" s="76">
        <f t="shared" si="59"/>
        <v>0.005472381870871312</v>
      </c>
      <c r="T247" s="71">
        <v>3106170</v>
      </c>
      <c r="U247" s="73">
        <v>0</v>
      </c>
      <c r="V247" s="74">
        <f t="shared" si="66"/>
        <v>3106170</v>
      </c>
      <c r="W247" s="75">
        <f t="shared" si="60"/>
        <v>0</v>
      </c>
      <c r="X247" s="76">
        <f t="shared" si="61"/>
        <v>0.8637225718367829</v>
      </c>
      <c r="Y247" s="71">
        <v>490256200</v>
      </c>
      <c r="Z247" s="73">
        <v>8301698</v>
      </c>
      <c r="AA247" s="74">
        <f t="shared" si="67"/>
        <v>498557898</v>
      </c>
      <c r="AB247" s="75">
        <f t="shared" si="62"/>
        <v>0.016933387073942156</v>
      </c>
      <c r="AC247" s="76">
        <f t="shared" si="63"/>
        <v>0.04265499481715753</v>
      </c>
      <c r="AD247" s="71">
        <v>24211334</v>
      </c>
      <c r="AE247" s="76">
        <f t="shared" si="64"/>
        <v>0</v>
      </c>
      <c r="AF247" s="71">
        <v>0</v>
      </c>
      <c r="AG247" s="71">
        <v>567608415</v>
      </c>
      <c r="AH247" s="73">
        <v>8341921</v>
      </c>
      <c r="AI247" s="74">
        <v>575950336</v>
      </c>
      <c r="AJ247" s="75">
        <f t="shared" si="65"/>
        <v>0.014696612628620032</v>
      </c>
      <c r="AK247" s="71">
        <v>0</v>
      </c>
      <c r="AL247" s="71">
        <v>0</v>
      </c>
      <c r="AM247" s="25">
        <v>0</v>
      </c>
      <c r="AN247" s="77"/>
    </row>
    <row r="248" spans="1:40" ht="12.75">
      <c r="A248" s="68" t="s">
        <v>501</v>
      </c>
      <c r="B248" s="69" t="s">
        <v>500</v>
      </c>
      <c r="C248" s="24">
        <v>3</v>
      </c>
      <c r="D248" s="24"/>
      <c r="E248" s="70">
        <f t="shared" si="51"/>
        <v>0.08956459519344584</v>
      </c>
      <c r="F248" s="71">
        <v>103395498</v>
      </c>
      <c r="G248" s="72">
        <f t="shared" si="52"/>
        <v>0.00869254101137387</v>
      </c>
      <c r="H248" s="71">
        <v>10034876</v>
      </c>
      <c r="I248" s="72">
        <f t="shared" si="53"/>
        <v>0.018758069166375294</v>
      </c>
      <c r="J248" s="71">
        <v>21654761</v>
      </c>
      <c r="K248" s="73">
        <v>63345</v>
      </c>
      <c r="L248" s="74">
        <f t="shared" si="54"/>
        <v>21718106</v>
      </c>
      <c r="M248" s="75">
        <f t="shared" si="55"/>
        <v>0.0029252227720268998</v>
      </c>
      <c r="N248" s="76">
        <f t="shared" si="56"/>
        <v>0.33181188713114634</v>
      </c>
      <c r="O248" s="71">
        <v>383051531</v>
      </c>
      <c r="P248" s="73">
        <v>-15322061</v>
      </c>
      <c r="Q248" s="74">
        <f t="shared" si="57"/>
        <v>367729470</v>
      </c>
      <c r="R248" s="75">
        <f t="shared" si="58"/>
        <v>-0.039999999373452444</v>
      </c>
      <c r="S248" s="76">
        <f t="shared" si="59"/>
        <v>0.19530801953148272</v>
      </c>
      <c r="T248" s="71">
        <v>225468221</v>
      </c>
      <c r="U248" s="73">
        <v>0</v>
      </c>
      <c r="V248" s="74">
        <f t="shared" si="66"/>
        <v>225468221</v>
      </c>
      <c r="W248" s="75">
        <f t="shared" si="60"/>
        <v>0</v>
      </c>
      <c r="X248" s="76">
        <f t="shared" si="61"/>
        <v>0.3483043550002289</v>
      </c>
      <c r="Y248" s="71">
        <v>402090828</v>
      </c>
      <c r="Z248" s="73">
        <v>0</v>
      </c>
      <c r="AA248" s="74">
        <f t="shared" si="67"/>
        <v>402090828</v>
      </c>
      <c r="AB248" s="75">
        <f t="shared" si="62"/>
        <v>0</v>
      </c>
      <c r="AC248" s="76">
        <f t="shared" si="63"/>
        <v>0.007560532965947044</v>
      </c>
      <c r="AD248" s="71">
        <v>8728059</v>
      </c>
      <c r="AE248" s="76">
        <f t="shared" si="64"/>
        <v>0</v>
      </c>
      <c r="AF248" s="71">
        <v>0</v>
      </c>
      <c r="AG248" s="71">
        <v>1154423774</v>
      </c>
      <c r="AH248" s="73">
        <v>-15258716</v>
      </c>
      <c r="AI248" s="74">
        <v>1139165058</v>
      </c>
      <c r="AJ248" s="75">
        <f t="shared" si="65"/>
        <v>-0.013217603746265192</v>
      </c>
      <c r="AK248" s="71">
        <v>0</v>
      </c>
      <c r="AL248" s="71">
        <v>754344</v>
      </c>
      <c r="AM248" s="25">
        <v>0</v>
      </c>
      <c r="AN248" s="77"/>
    </row>
    <row r="249" spans="1:40" ht="12.75">
      <c r="A249" s="68" t="s">
        <v>503</v>
      </c>
      <c r="B249" s="69" t="s">
        <v>502</v>
      </c>
      <c r="C249" s="24">
        <v>2</v>
      </c>
      <c r="D249" s="24"/>
      <c r="E249" s="70">
        <f t="shared" si="51"/>
        <v>0.03211765377044911</v>
      </c>
      <c r="F249" s="71">
        <v>11563721</v>
      </c>
      <c r="G249" s="72">
        <f t="shared" si="52"/>
        <v>0.001171200557089757</v>
      </c>
      <c r="H249" s="71">
        <v>421682</v>
      </c>
      <c r="I249" s="72">
        <f t="shared" si="53"/>
        <v>0.00027853099128402945</v>
      </c>
      <c r="J249" s="71">
        <v>100283</v>
      </c>
      <c r="K249" s="73">
        <v>294</v>
      </c>
      <c r="L249" s="74">
        <f t="shared" si="54"/>
        <v>100577</v>
      </c>
      <c r="M249" s="75">
        <f t="shared" si="55"/>
        <v>0.002931703279718397</v>
      </c>
      <c r="N249" s="76">
        <f t="shared" si="56"/>
        <v>0.13396387182269473</v>
      </c>
      <c r="O249" s="71">
        <v>48232690</v>
      </c>
      <c r="P249" s="73">
        <v>-1916118</v>
      </c>
      <c r="Q249" s="74">
        <f t="shared" si="57"/>
        <v>46316572</v>
      </c>
      <c r="R249" s="75">
        <f t="shared" si="58"/>
        <v>-0.03972654230979031</v>
      </c>
      <c r="S249" s="76">
        <f t="shared" si="59"/>
        <v>0.02357281023363574</v>
      </c>
      <c r="T249" s="71">
        <v>8487214</v>
      </c>
      <c r="U249" s="73">
        <v>0</v>
      </c>
      <c r="V249" s="74">
        <f t="shared" si="66"/>
        <v>8487214</v>
      </c>
      <c r="W249" s="75">
        <f t="shared" si="60"/>
        <v>0</v>
      </c>
      <c r="X249" s="76">
        <f t="shared" si="61"/>
        <v>0.7910612890944103</v>
      </c>
      <c r="Y249" s="71">
        <v>284815700</v>
      </c>
      <c r="Z249" s="73">
        <v>29580</v>
      </c>
      <c r="AA249" s="74">
        <f t="shared" si="67"/>
        <v>284845280</v>
      </c>
      <c r="AB249" s="75">
        <f t="shared" si="62"/>
        <v>0.00010385663430772953</v>
      </c>
      <c r="AC249" s="76">
        <f t="shared" si="63"/>
        <v>0.01783464353043635</v>
      </c>
      <c r="AD249" s="71">
        <v>6421230</v>
      </c>
      <c r="AE249" s="76">
        <f t="shared" si="64"/>
        <v>0</v>
      </c>
      <c r="AF249" s="71">
        <v>0</v>
      </c>
      <c r="AG249" s="71">
        <v>360042520</v>
      </c>
      <c r="AH249" s="73">
        <v>-1886244</v>
      </c>
      <c r="AI249" s="74">
        <v>358156276</v>
      </c>
      <c r="AJ249" s="75">
        <f t="shared" si="65"/>
        <v>-0.0052389478887104775</v>
      </c>
      <c r="AK249" s="71">
        <v>237605</v>
      </c>
      <c r="AL249" s="71">
        <v>377535</v>
      </c>
      <c r="AM249" s="25">
        <v>0</v>
      </c>
      <c r="AN249" s="77"/>
    </row>
    <row r="250" spans="1:40" ht="12.75">
      <c r="A250" s="68" t="s">
        <v>505</v>
      </c>
      <c r="B250" s="69" t="s">
        <v>504</v>
      </c>
      <c r="C250" s="24">
        <v>3</v>
      </c>
      <c r="D250" s="24"/>
      <c r="E250" s="70">
        <f t="shared" si="51"/>
        <v>0.049788827822531745</v>
      </c>
      <c r="F250" s="71">
        <v>40991424</v>
      </c>
      <c r="G250" s="72">
        <f t="shared" si="52"/>
        <v>0.005443656214851868</v>
      </c>
      <c r="H250" s="71">
        <v>4481793</v>
      </c>
      <c r="I250" s="72">
        <f t="shared" si="53"/>
        <v>0.010990558409433512</v>
      </c>
      <c r="J250" s="71">
        <v>9048589</v>
      </c>
      <c r="K250" s="73">
        <v>26469</v>
      </c>
      <c r="L250" s="74">
        <f t="shared" si="54"/>
        <v>9075058</v>
      </c>
      <c r="M250" s="75">
        <f t="shared" si="55"/>
        <v>0.0029252074549965747</v>
      </c>
      <c r="N250" s="76">
        <f t="shared" si="56"/>
        <v>0.1295861920250482</v>
      </c>
      <c r="O250" s="71">
        <v>106689046</v>
      </c>
      <c r="P250" s="73">
        <v>-3313141</v>
      </c>
      <c r="Q250" s="74">
        <f t="shared" si="57"/>
        <v>103375905</v>
      </c>
      <c r="R250" s="75">
        <f t="shared" si="58"/>
        <v>-0.031054181513629806</v>
      </c>
      <c r="S250" s="76">
        <f t="shared" si="59"/>
        <v>0.01844284163889483</v>
      </c>
      <c r="T250" s="71">
        <v>15184096</v>
      </c>
      <c r="U250" s="73">
        <v>9838</v>
      </c>
      <c r="V250" s="74">
        <f t="shared" si="66"/>
        <v>15193934</v>
      </c>
      <c r="W250" s="75">
        <f t="shared" si="60"/>
        <v>0.0006479147655546962</v>
      </c>
      <c r="X250" s="76">
        <f t="shared" si="61"/>
        <v>0.7574940808891434</v>
      </c>
      <c r="Y250" s="71">
        <v>623649168</v>
      </c>
      <c r="Z250" s="73">
        <v>2088491</v>
      </c>
      <c r="AA250" s="74">
        <f t="shared" si="67"/>
        <v>625737659</v>
      </c>
      <c r="AB250" s="75">
        <f t="shared" si="62"/>
        <v>0.0033488235167500454</v>
      </c>
      <c r="AC250" s="76">
        <f t="shared" si="63"/>
        <v>0.028253843000096448</v>
      </c>
      <c r="AD250" s="71">
        <v>23261549</v>
      </c>
      <c r="AE250" s="76">
        <f t="shared" si="64"/>
        <v>0</v>
      </c>
      <c r="AF250" s="71">
        <v>0</v>
      </c>
      <c r="AG250" s="71">
        <v>823305665</v>
      </c>
      <c r="AH250" s="73">
        <v>-1188343</v>
      </c>
      <c r="AI250" s="74">
        <v>822117322</v>
      </c>
      <c r="AJ250" s="75">
        <f t="shared" si="65"/>
        <v>-0.001443380084114932</v>
      </c>
      <c r="AK250" s="71">
        <v>28454</v>
      </c>
      <c r="AL250" s="71">
        <v>1398612</v>
      </c>
      <c r="AM250" s="25">
        <v>0</v>
      </c>
      <c r="AN250" s="77"/>
    </row>
    <row r="251" spans="1:39" ht="12.75">
      <c r="A251" s="23"/>
      <c r="B251" s="79" t="s">
        <v>552</v>
      </c>
      <c r="C251" s="24"/>
      <c r="D251" s="24"/>
      <c r="E251" s="70">
        <f>+F251/$AG251</f>
        <v>0.04246268642053702</v>
      </c>
      <c r="F251" s="80">
        <f>SUM(F6:F250)</f>
        <v>12801454527</v>
      </c>
      <c r="G251" s="72">
        <f t="shared" si="52"/>
        <v>0.0116431463368631</v>
      </c>
      <c r="H251" s="80">
        <f>SUM(H6:H250)</f>
        <v>3510121967</v>
      </c>
      <c r="I251" s="72">
        <f t="shared" si="53"/>
        <v>0.016285448480147444</v>
      </c>
      <c r="J251" s="80">
        <f>SUM(J6:J250)</f>
        <v>4909661770</v>
      </c>
      <c r="K251" s="81">
        <f>SUM(K6:K250)</f>
        <v>14361747</v>
      </c>
      <c r="L251" s="82">
        <f>SUM(L6:L250)</f>
        <v>4924023517</v>
      </c>
      <c r="M251" s="83">
        <f t="shared" si="55"/>
        <v>0.0029252008942359385</v>
      </c>
      <c r="N251" s="76">
        <f t="shared" si="56"/>
        <v>0.4273936894493885</v>
      </c>
      <c r="O251" s="80">
        <f>SUM(O6:O250)</f>
        <v>128848674962</v>
      </c>
      <c r="P251" s="84">
        <f>SUM(P6:P250)</f>
        <v>1562677035</v>
      </c>
      <c r="Q251" s="82">
        <f>SUM(Q6:Q250)</f>
        <v>130411351997</v>
      </c>
      <c r="R251" s="83">
        <f t="shared" si="58"/>
        <v>0.01212800236759023</v>
      </c>
      <c r="S251" s="76">
        <f t="shared" si="59"/>
        <v>0.15916616029955757</v>
      </c>
      <c r="T251" s="80">
        <f>SUM(T6:T250)</f>
        <v>47984678669</v>
      </c>
      <c r="U251" s="84">
        <f>SUM(U6:U250)</f>
        <v>251089450</v>
      </c>
      <c r="V251" s="82">
        <f>SUM(V6:V250)</f>
        <v>48235768119</v>
      </c>
      <c r="W251" s="83">
        <f t="shared" si="60"/>
        <v>0.005232700456994281</v>
      </c>
      <c r="X251" s="76">
        <f t="shared" si="61"/>
        <v>0.3315346178653392</v>
      </c>
      <c r="Y251" s="80">
        <f>SUM(Y6:Y250)</f>
        <v>99949524924</v>
      </c>
      <c r="Z251" s="84">
        <f>SUM(Z6:Z250)</f>
        <v>939077254</v>
      </c>
      <c r="AA251" s="82">
        <f>SUM(AA6:AA250)</f>
        <v>100888602178</v>
      </c>
      <c r="AB251" s="83">
        <f t="shared" si="62"/>
        <v>0.009395514933303177</v>
      </c>
      <c r="AC251" s="76">
        <f t="shared" si="63"/>
        <v>0.011102476525061022</v>
      </c>
      <c r="AD251" s="80">
        <f>SUM(AD6:AD250)</f>
        <v>3347123330</v>
      </c>
      <c r="AE251" s="76">
        <f t="shared" si="64"/>
        <v>0.00041177462310618373</v>
      </c>
      <c r="AF251" s="80">
        <f>SUM(AF6:AF250)</f>
        <v>124139911</v>
      </c>
      <c r="AG251" s="80">
        <f>SUM(AG6:AG250)</f>
        <v>301475380060</v>
      </c>
      <c r="AH251" s="84">
        <f>SUM(AH6:AH250)</f>
        <v>2767205486</v>
      </c>
      <c r="AI251" s="82">
        <f>SUM(AI6:AI250)</f>
        <v>304242585546</v>
      </c>
      <c r="AJ251" s="83">
        <f t="shared" si="65"/>
        <v>0.009178877178790743</v>
      </c>
      <c r="AK251" s="80">
        <f>SUM(AK6:AK250)</f>
        <v>127185486</v>
      </c>
      <c r="AL251" s="80">
        <f>SUM(AL6:AL250)</f>
        <v>701838657</v>
      </c>
      <c r="AM251" s="80">
        <f>SUM(AM6:AM250)</f>
        <v>250305</v>
      </c>
    </row>
    <row r="252" spans="1:39" s="91" customFormat="1" ht="12.75">
      <c r="A252" s="46"/>
      <c r="B252" s="79" t="s">
        <v>553</v>
      </c>
      <c r="C252" s="85"/>
      <c r="D252" s="85"/>
      <c r="E252" s="86">
        <f t="shared" si="51"/>
        <v>0.043444673904886426</v>
      </c>
      <c r="F252" s="87">
        <f>+SUM(F6:F250)-F6</f>
        <v>10645074220</v>
      </c>
      <c r="G252" s="88">
        <f t="shared" si="52"/>
        <v>0.012648144549929017</v>
      </c>
      <c r="H252" s="87">
        <f>+SUM(H6:H250)-H6</f>
        <v>3099124136</v>
      </c>
      <c r="I252" s="88">
        <f t="shared" si="53"/>
        <v>0.018416082521849612</v>
      </c>
      <c r="J252" s="87">
        <f>+SUM(J6:J250)-J6</f>
        <v>4512418846</v>
      </c>
      <c r="K252" s="81">
        <f>+SUM(K6:K250)-K6</f>
        <v>13199731</v>
      </c>
      <c r="L252" s="89">
        <f>+SUM(L6:L250)-L6</f>
        <v>4525618577</v>
      </c>
      <c r="M252" s="83">
        <f>+K252/J252</f>
        <v>0.0029252007516325316</v>
      </c>
      <c r="N252" s="90">
        <f>+O252/$AG252</f>
        <v>0.37341801755549897</v>
      </c>
      <c r="O252" s="87">
        <f>+SUM(O6:O250)-O6</f>
        <v>91497119317</v>
      </c>
      <c r="P252" s="81">
        <f>+SUM(P6:P250)-P6</f>
        <v>686545363</v>
      </c>
      <c r="Q252" s="89">
        <f>+SUM(Q6:Q250)-Q6</f>
        <v>92183664680</v>
      </c>
      <c r="R252" s="83">
        <f>+P252/O252</f>
        <v>0.00750346424155062</v>
      </c>
      <c r="S252" s="90">
        <f>+T252/$AG252</f>
        <v>0.13303023721757265</v>
      </c>
      <c r="T252" s="87">
        <f>+SUM(T6:T250)-T6</f>
        <v>32595865532</v>
      </c>
      <c r="U252" s="81">
        <f>+SUM(U6:U250)-U6</f>
        <v>90807346</v>
      </c>
      <c r="V252" s="89">
        <f>+SUM(V6:V250)-V6</f>
        <v>32686672878</v>
      </c>
      <c r="W252" s="83">
        <f>+U252/T252</f>
        <v>0.0027858547247611096</v>
      </c>
      <c r="X252" s="90">
        <f>+Y252/$AG252</f>
        <v>0.40516628000334864</v>
      </c>
      <c r="Y252" s="87">
        <f>+SUM(Y6:Y250)-Y6</f>
        <v>99276268744</v>
      </c>
      <c r="Z252" s="81">
        <f>+SUM(Z6:Z250)-Z6</f>
        <v>924223845</v>
      </c>
      <c r="AA252" s="89">
        <f>+SUM(AA6:AA250)-AA6</f>
        <v>100200492589</v>
      </c>
      <c r="AB252" s="83">
        <f>+Z252/Y252</f>
        <v>0.00930961504388588</v>
      </c>
      <c r="AC252" s="90">
        <f>+AD252/$AG252</f>
        <v>0.013369924477147367</v>
      </c>
      <c r="AD252" s="87">
        <f>+SUM(AD6:AD250)-AD6</f>
        <v>3275978977</v>
      </c>
      <c r="AE252" s="90">
        <f t="shared" si="64"/>
        <v>0.0005066397697673003</v>
      </c>
      <c r="AF252" s="87">
        <f>+SUM(AF6:AF250)-AF6</f>
        <v>124139911</v>
      </c>
      <c r="AG252" s="87">
        <f>+SUM(AG6:AG250)-AG6</f>
        <v>245025989683</v>
      </c>
      <c r="AH252" s="81">
        <f>+SUM(AH6:AH250)-AH6</f>
        <v>1714776285</v>
      </c>
      <c r="AI252" s="89">
        <f>+SUM(AI6:AI250)-AI6</f>
        <v>246740765968</v>
      </c>
      <c r="AJ252" s="83">
        <f t="shared" si="65"/>
        <v>0.006998344490796569</v>
      </c>
      <c r="AK252" s="87">
        <f>+SUM(AK6:AK250)-AK6</f>
        <v>104158986</v>
      </c>
      <c r="AL252" s="87">
        <f>+SUM(AL6:AL250)-AL6</f>
        <v>540020090</v>
      </c>
      <c r="AM252" s="87">
        <f>+SUM(AM6:AM250)-AM6</f>
        <v>250305</v>
      </c>
    </row>
    <row r="253" spans="6:38" ht="12.75">
      <c r="F253" s="49" t="s">
        <v>15</v>
      </c>
      <c r="G253" s="56" t="s">
        <v>517</v>
      </c>
      <c r="H253" s="49" t="s">
        <v>15</v>
      </c>
      <c r="I253" s="56" t="s">
        <v>518</v>
      </c>
      <c r="J253" s="49" t="s">
        <v>15</v>
      </c>
      <c r="K253" s="57" t="s">
        <v>519</v>
      </c>
      <c r="L253" s="51" t="s">
        <v>520</v>
      </c>
      <c r="M253" s="52" t="s">
        <v>521</v>
      </c>
      <c r="N253" s="56" t="s">
        <v>522</v>
      </c>
      <c r="O253" s="49" t="s">
        <v>15</v>
      </c>
      <c r="P253" s="57" t="s">
        <v>519</v>
      </c>
      <c r="Q253" s="51" t="s">
        <v>520</v>
      </c>
      <c r="R253" s="52" t="s">
        <v>521</v>
      </c>
      <c r="S253" s="56" t="s">
        <v>523</v>
      </c>
      <c r="T253" s="49" t="s">
        <v>15</v>
      </c>
      <c r="U253" s="57" t="s">
        <v>519</v>
      </c>
      <c r="V253" s="51" t="s">
        <v>520</v>
      </c>
      <c r="W253" s="52" t="s">
        <v>521</v>
      </c>
      <c r="X253" s="56" t="s">
        <v>524</v>
      </c>
      <c r="Y253" s="49" t="s">
        <v>15</v>
      </c>
      <c r="Z253" s="57" t="s">
        <v>525</v>
      </c>
      <c r="AA253" s="51" t="s">
        <v>520</v>
      </c>
      <c r="AB253" s="52" t="s">
        <v>521</v>
      </c>
      <c r="AC253" s="56" t="s">
        <v>526</v>
      </c>
      <c r="AD253" s="49" t="s">
        <v>15</v>
      </c>
      <c r="AE253" s="56" t="s">
        <v>527</v>
      </c>
      <c r="AF253" s="49" t="s">
        <v>15</v>
      </c>
      <c r="AG253" s="54" t="s">
        <v>528</v>
      </c>
      <c r="AH253" s="50" t="s">
        <v>529</v>
      </c>
      <c r="AI253" s="51" t="s">
        <v>530</v>
      </c>
      <c r="AJ253" s="52" t="s">
        <v>521</v>
      </c>
      <c r="AK253" s="55" t="s">
        <v>531</v>
      </c>
      <c r="AL253" s="49"/>
    </row>
    <row r="254" spans="6:39" ht="12.75">
      <c r="F254" s="58" t="s">
        <v>535</v>
      </c>
      <c r="G254" s="61" t="s">
        <v>534</v>
      </c>
      <c r="H254" s="58" t="s">
        <v>536</v>
      </c>
      <c r="I254" s="61" t="s">
        <v>534</v>
      </c>
      <c r="J254" s="58" t="s">
        <v>537</v>
      </c>
      <c r="K254" s="62" t="s">
        <v>538</v>
      </c>
      <c r="L254" s="63" t="s">
        <v>538</v>
      </c>
      <c r="M254" s="64" t="s">
        <v>538</v>
      </c>
      <c r="N254" s="61" t="s">
        <v>534</v>
      </c>
      <c r="O254" s="58" t="s">
        <v>539</v>
      </c>
      <c r="P254" s="62" t="s">
        <v>539</v>
      </c>
      <c r="Q254" s="63" t="s">
        <v>539</v>
      </c>
      <c r="R254" s="64" t="s">
        <v>539</v>
      </c>
      <c r="S254" s="61" t="s">
        <v>534</v>
      </c>
      <c r="T254" s="58" t="s">
        <v>540</v>
      </c>
      <c r="U254" s="62" t="s">
        <v>540</v>
      </c>
      <c r="V254" s="63" t="s">
        <v>540</v>
      </c>
      <c r="W254" s="64" t="s">
        <v>540</v>
      </c>
      <c r="X254" s="61" t="s">
        <v>534</v>
      </c>
      <c r="Y254" s="58" t="s">
        <v>541</v>
      </c>
      <c r="Z254" s="62" t="s">
        <v>541</v>
      </c>
      <c r="AA254" s="63" t="s">
        <v>541</v>
      </c>
      <c r="AB254" s="64" t="s">
        <v>541</v>
      </c>
      <c r="AC254" s="61" t="s">
        <v>534</v>
      </c>
      <c r="AD254" s="65" t="s">
        <v>542</v>
      </c>
      <c r="AE254" s="61" t="s">
        <v>534</v>
      </c>
      <c r="AF254" s="58" t="s">
        <v>543</v>
      </c>
      <c r="AG254" s="66" t="s">
        <v>544</v>
      </c>
      <c r="AH254" s="62" t="s">
        <v>14</v>
      </c>
      <c r="AI254" s="63" t="s">
        <v>545</v>
      </c>
      <c r="AJ254" s="64" t="s">
        <v>546</v>
      </c>
      <c r="AK254" s="58" t="s">
        <v>547</v>
      </c>
      <c r="AL254" s="58" t="s">
        <v>548</v>
      </c>
      <c r="AM254" s="58" t="s">
        <v>549</v>
      </c>
    </row>
    <row r="255" spans="32:33" ht="12.75">
      <c r="AF255" s="22" t="s">
        <v>554</v>
      </c>
      <c r="AG255" s="42">
        <f>+K252+P252+U252+Z252</f>
        <v>1714776285</v>
      </c>
    </row>
    <row r="256" spans="3:40" s="22" customFormat="1" ht="12.75">
      <c r="C256" s="45"/>
      <c r="D256" s="45"/>
      <c r="E256" s="45"/>
      <c r="M256" s="47"/>
      <c r="R256" s="47"/>
      <c r="W256" s="47"/>
      <c r="AB256" s="47"/>
      <c r="AF256" s="22" t="s">
        <v>555</v>
      </c>
      <c r="AG256" s="42">
        <f>F252+H252+L252+Q252+V252+AA252+AD252+AF252</f>
        <v>246740765968</v>
      </c>
      <c r="AJ256" s="47"/>
      <c r="AM256" s="48"/>
      <c r="AN256" s="48"/>
    </row>
    <row r="257" spans="3:40" s="22" customFormat="1" ht="12.75">
      <c r="C257" s="45"/>
      <c r="D257" s="45"/>
      <c r="E257" s="45"/>
      <c r="M257" s="47"/>
      <c r="R257" s="47"/>
      <c r="W257" s="47"/>
      <c r="AB257" s="47"/>
      <c r="AG257" s="42"/>
      <c r="AJ257" s="47"/>
      <c r="AM257" s="48"/>
      <c r="AN257" s="48"/>
    </row>
    <row r="258" spans="3:40" s="22" customFormat="1" ht="12.75">
      <c r="C258" s="45"/>
      <c r="D258" s="45"/>
      <c r="E258" s="45"/>
      <c r="M258" s="47"/>
      <c r="R258" s="47"/>
      <c r="W258" s="47"/>
      <c r="AB258" s="47"/>
      <c r="AF258" s="92" t="s">
        <v>556</v>
      </c>
      <c r="AG258" s="42">
        <f>+AG252+AG255</f>
        <v>246740765968</v>
      </c>
      <c r="AJ258" s="47"/>
      <c r="AM258" s="48"/>
      <c r="AN258" s="48"/>
    </row>
    <row r="260" spans="3:40" s="22" customFormat="1" ht="12.75">
      <c r="C260" s="45"/>
      <c r="D260" s="45"/>
      <c r="E260" s="45"/>
      <c r="M260" s="47"/>
      <c r="R260" s="47"/>
      <c r="W260" s="47"/>
      <c r="AB260" s="47"/>
      <c r="AF260" s="93" t="s">
        <v>557</v>
      </c>
      <c r="AG260" s="42">
        <f>+F252+H252+J252+O252+T252+Y252+AD252+AF252</f>
        <v>245025989683</v>
      </c>
      <c r="AJ260" s="47"/>
      <c r="AM260" s="48"/>
      <c r="AN260" s="48"/>
    </row>
  </sheetData>
  <sheetProtection/>
  <printOptions horizontalCentered="1"/>
  <pageMargins left="0" right="0" top="0.25" bottom="0.25" header="0" footer="0"/>
  <pageSetup fitToHeight="5" fitToWidth="1" horizontalDpi="600" verticalDpi="600" orientation="landscape" paperSize="5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2017-10-03T17:34:00Z</dcterms:created>
  <dcterms:modified xsi:type="dcterms:W3CDTF">2017-10-03T17:35:18Z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